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ODDĚLENÍ FINANCOVÁNÍ NEPŘÍMÝCH NÁKLADŮ\UCTARNA\EDULK\2025\"/>
    </mc:Choice>
  </mc:AlternateContent>
  <xr:revisionPtr revIDLastSave="0" documentId="8_{E72F53D7-7EF9-41B7-815B-277F11FA7053}" xr6:coauthVersionLast="47" xr6:coauthVersionMax="47" xr10:uidLastSave="{00000000-0000-0000-0000-000000000000}"/>
  <bookViews>
    <workbookView xWindow="-120" yWindow="-120" windowWidth="29040" windowHeight="15840" tabRatio="742" activeTab="5" xr2:uid="{00000000-000D-0000-FFFF-FFFF00000000}"/>
  </bookViews>
  <sheets>
    <sheet name="Popis SÚ a nákl.účtů" sheetId="1" r:id="rId1"/>
    <sheet name="Transfery" sheetId="2" r:id="rId2"/>
    <sheet name="Transferové odpisy" sheetId="30" r:id="rId3"/>
    <sheet name="Rozdělení HV" sheetId="10" r:id="rId4"/>
    <sheet name="022 Soubory majetku" sheetId="31" r:id="rId5"/>
    <sheet name="Energie" sheetId="32" r:id="rId6"/>
  </sheets>
  <definedNames>
    <definedName name="_xlnm.Print_Titles" localSheetId="2">'Transferové odpisy'!$4:$5</definedName>
    <definedName name="_xlnm.Print_Titles" localSheetId="1">Transfery!$4:$5</definedName>
    <definedName name="_xlnm.Print_Area" localSheetId="0">'Popis SÚ a nákl.účtů'!$A$1:$D$152</definedName>
    <definedName name="_xlnm.Print_Area" localSheetId="1">Transfery!$A$1:$M$50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32" l="1"/>
  <c r="C25" i="32"/>
  <c r="B140" i="1"/>
  <c r="C62" i="32"/>
  <c r="C61" i="32"/>
  <c r="C60" i="32"/>
  <c r="D35" i="32"/>
  <c r="D36" i="32" s="1"/>
  <c r="D8" i="32"/>
  <c r="D9" i="32" s="1"/>
  <c r="B3" i="32"/>
  <c r="E2" i="32"/>
  <c r="C19" i="31"/>
  <c r="C21" i="31"/>
  <c r="C20" i="31"/>
  <c r="E8" i="31"/>
  <c r="E9" i="31"/>
  <c r="E10" i="31"/>
  <c r="E11" i="31"/>
  <c r="E12" i="31"/>
  <c r="E13" i="31"/>
  <c r="E14" i="31"/>
  <c r="E15" i="31"/>
  <c r="E16" i="31"/>
  <c r="E7" i="31"/>
  <c r="B3" i="31"/>
  <c r="G2" i="31"/>
  <c r="J49" i="2"/>
  <c r="J48" i="2"/>
  <c r="J47" i="2"/>
  <c r="B95" i="1"/>
  <c r="C24" i="1"/>
  <c r="B139" i="1" l="1"/>
  <c r="B142" i="1"/>
  <c r="I44" i="2" l="1"/>
  <c r="D44" i="2"/>
  <c r="E44" i="2"/>
  <c r="F44" i="2"/>
  <c r="G44" i="2"/>
  <c r="H44" i="2"/>
  <c r="C44" i="2"/>
  <c r="M44" i="2"/>
  <c r="C47" i="2" l="1"/>
  <c r="J1" i="30"/>
  <c r="C2" i="30"/>
  <c r="E32" i="30"/>
  <c r="E31" i="30"/>
  <c r="E30" i="30"/>
  <c r="I26" i="30" l="1"/>
  <c r="B131" i="1" s="1"/>
  <c r="H26" i="30"/>
  <c r="K42" i="2" s="1"/>
  <c r="K44" i="2" s="1"/>
  <c r="G26" i="30"/>
  <c r="E26" i="30"/>
  <c r="D26" i="30"/>
  <c r="C26" i="30"/>
  <c r="J25" i="30"/>
  <c r="J24" i="30"/>
  <c r="J23" i="30"/>
  <c r="J22" i="30"/>
  <c r="J21" i="30"/>
  <c r="J20" i="30"/>
  <c r="J19" i="30"/>
  <c r="J18" i="30"/>
  <c r="F26" i="30"/>
  <c r="L41" i="2" s="1"/>
  <c r="J17" i="30"/>
  <c r="J16" i="30"/>
  <c r="J15" i="30"/>
  <c r="J14" i="30"/>
  <c r="J13" i="30"/>
  <c r="J12" i="30"/>
  <c r="J11" i="30"/>
  <c r="J10" i="30"/>
  <c r="J9" i="30"/>
  <c r="J8" i="30"/>
  <c r="J7" i="30"/>
  <c r="J6" i="30"/>
  <c r="B138" i="1"/>
  <c r="B143" i="1" s="1"/>
  <c r="B103" i="1"/>
  <c r="C121" i="1"/>
  <c r="B121" i="1"/>
  <c r="L40" i="2" l="1"/>
  <c r="L44" i="2" s="1"/>
  <c r="J26" i="30"/>
  <c r="B129" i="1"/>
  <c r="D95" i="1"/>
  <c r="B77" i="1"/>
  <c r="D59" i="1"/>
  <c r="B59" i="1"/>
  <c r="B145" i="1"/>
  <c r="C59" i="32" s="1"/>
  <c r="C22" i="10"/>
  <c r="C24" i="10" s="1"/>
  <c r="D77" i="1"/>
  <c r="D113" i="1"/>
  <c r="C10" i="1"/>
  <c r="C11" i="1"/>
  <c r="C15" i="1"/>
  <c r="C30" i="10"/>
  <c r="C29" i="10"/>
  <c r="C28" i="10"/>
  <c r="E2" i="10"/>
  <c r="J1" i="2"/>
  <c r="D130" i="1"/>
  <c r="D131" i="1"/>
  <c r="D128" i="1"/>
  <c r="C17" i="1"/>
  <c r="C9" i="1"/>
  <c r="B3" i="10"/>
  <c r="D2" i="2"/>
  <c r="B29" i="1"/>
  <c r="D16" i="1"/>
  <c r="J46" i="2" l="1"/>
  <c r="C18" i="31"/>
  <c r="C50" i="2"/>
  <c r="J42" i="2"/>
  <c r="E29" i="30"/>
  <c r="C48" i="2"/>
  <c r="B40" i="1" s="1"/>
  <c r="B39" i="1" s="1"/>
  <c r="C8" i="1"/>
  <c r="B101" i="1"/>
  <c r="C27" i="10"/>
  <c r="B113" i="1" l="1"/>
  <c r="J44" i="2"/>
  <c r="C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Pavla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C13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Výnosy z prodej drobného majetku nejsou příjmeme fondu investic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machovap</author>
    <author>Pavla</author>
  </authors>
  <commentList>
    <comment ref="J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E5" authorId="1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241/374
</t>
        </r>
      </text>
    </comment>
    <comment ref="F5" authorId="1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374/348
</t>
        </r>
      </text>
    </comment>
    <comment ref="H5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388/672</t>
        </r>
      </text>
    </comment>
    <comment ref="I5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348/388</t>
        </r>
      </text>
    </comment>
    <comment ref="J5" authorId="1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dotace zaslané krajským úřadem nebo městem nebo obcí
</t>
        </r>
      </text>
    </comment>
    <comment ref="L40" authorId="2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viz nový list Transferové odpisy - přenos zbývající části nerozpuštěných transferů</t>
        </r>
      </text>
    </comment>
    <comment ref="K42" authorId="2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viz list Transferové odpisy - přenos z nového listu
672 = 403 MD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Pavla</author>
  </authors>
  <commentList>
    <comment ref="F5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Znovu opsat hodnotu ze sloupce "D", když bylo zařazeno až v roce 2019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 Pavla</author>
  </authors>
  <commentList>
    <comment ref="B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  <comment ref="C7" authorId="0" shapeId="0" xr:uid="{00000000-0006-0000-0300-000002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doplťe</t>
        </r>
      </text>
    </comment>
    <comment ref="A9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povinně okomentujte v případě zisku i ztráty
</t>
        </r>
      </text>
    </comment>
    <comment ref="C11" authorId="0" shapeId="0" xr:uid="{00000000-0006-0000-0300-000004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  <comment ref="A20" authorId="1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povinně okomentujte v případě zisku i ztráty</t>
        </r>
      </text>
    </comment>
    <comment ref="C22" authorId="0" shapeId="0" xr:uid="{00000000-0006-0000-0300-000006000000}">
      <text>
        <r>
          <rPr>
            <sz val="8"/>
            <color indexed="81"/>
            <rFont val="Tahoma"/>
            <family val="2"/>
            <charset val="238"/>
          </rPr>
          <t>výkaz zisků a ztrát…..hlavní+doplňková činnost - částku nepřepisujte, přepočte se  automaticky</t>
        </r>
      </text>
    </comment>
    <comment ref="C23" authorId="0" shapeId="0" xr:uid="{00000000-0006-0000-0300-000007000000}">
      <text>
        <r>
          <rPr>
            <sz val="8"/>
            <color indexed="81"/>
            <rFont val="Tahoma"/>
            <family val="2"/>
            <charset val="238"/>
          </rPr>
          <t xml:space="preserve">výkaz zisků a ztrát …..hl.+ doplňk. činnost, účet 493 Výsledek hospodaření běžného účetního období = 591 a 595
</t>
        </r>
      </text>
    </comment>
    <comment ref="C24" authorId="0" shapeId="0" xr:uid="{00000000-0006-0000-0300-000008000000}">
      <text>
        <r>
          <rPr>
            <sz val="8"/>
            <color indexed="81"/>
            <rFont val="Tahoma"/>
            <family val="2"/>
            <charset val="238"/>
          </rPr>
          <t>kontrola na rozvahu, účet 493
- nepřepisujte, automaticky se přepočte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</authors>
  <commentList>
    <comment ref="B3" authorId="0" shapeId="0" xr:uid="{FD0B4708-9CC3-4175-9CE6-C9C8F0BB2683}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</authors>
  <commentList>
    <comment ref="B3" authorId="0" shapeId="0" xr:uid="{2173BA3F-BFB3-4B39-863E-CDE976AB98B1}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</commentList>
</comments>
</file>

<file path=xl/sharedStrings.xml><?xml version="1.0" encoding="utf-8"?>
<sst xmlns="http://schemas.openxmlformats.org/spreadsheetml/2006/main" count="585" uniqueCount="262">
  <si>
    <t>241 - provozní účet</t>
  </si>
  <si>
    <t>241 - krytí RF</t>
  </si>
  <si>
    <t>241 - krytí FO</t>
  </si>
  <si>
    <t>Celkem 241</t>
  </si>
  <si>
    <t>Měna v Kč</t>
  </si>
  <si>
    <t>Měna v Eur</t>
  </si>
  <si>
    <t>243 - FKSP</t>
  </si>
  <si>
    <t>261 - Pokladna EU</t>
  </si>
  <si>
    <t>Stav k datu závěrky</t>
  </si>
  <si>
    <t>Poznámky: např.druh cenin</t>
  </si>
  <si>
    <t>Celkem</t>
  </si>
  <si>
    <t>314 - Krátkodobé pokytnuté zálohy</t>
  </si>
  <si>
    <t>Částka</t>
  </si>
  <si>
    <t>Časové rozlišení:</t>
  </si>
  <si>
    <t>381 - NPO</t>
  </si>
  <si>
    <t>383 - Výdaje PO</t>
  </si>
  <si>
    <t>385 - Příjmy PO</t>
  </si>
  <si>
    <t>388 - Dohad.účty aktivní</t>
  </si>
  <si>
    <t>částka</t>
  </si>
  <si>
    <t>389 - Dohad.účty pasivní</t>
  </si>
  <si>
    <t>- ostatní *</t>
  </si>
  <si>
    <t>*</t>
  </si>
  <si>
    <t>Pohledávky a závazky z dotací</t>
  </si>
  <si>
    <t>347 - Závazky za SR</t>
  </si>
  <si>
    <t>349 - Závazky za ÚSC</t>
  </si>
  <si>
    <t>346 - Pohledávky za SR</t>
  </si>
  <si>
    <t>348 - Pohledávky za ÚSC</t>
  </si>
  <si>
    <t>Popis operace (doplatek po vyúčtování, vratka …)</t>
  </si>
  <si>
    <t>Fondy:</t>
  </si>
  <si>
    <t>411 - Fond odměn</t>
  </si>
  <si>
    <t>Příděl do fondu z HV</t>
  </si>
  <si>
    <t>Krytí peněžními prostředky</t>
  </si>
  <si>
    <t>241 - běžný účet</t>
  </si>
  <si>
    <t>261 - pokladna</t>
  </si>
  <si>
    <t>311 - pohledávky</t>
  </si>
  <si>
    <t>Celkem krytí FO</t>
  </si>
  <si>
    <t>243 - účet FKSP</t>
  </si>
  <si>
    <t>321 - závazky</t>
  </si>
  <si>
    <t>Celkem krytí FKSP</t>
  </si>
  <si>
    <t>Přídel do fondu z HV</t>
  </si>
  <si>
    <t>Úhrada sankcí</t>
  </si>
  <si>
    <t>Posílení IF</t>
  </si>
  <si>
    <t>Dary peněžní a příspěvky</t>
  </si>
  <si>
    <t>Celkem krytí RF</t>
  </si>
  <si>
    <t>Čerpání - mzdy</t>
  </si>
  <si>
    <t>244 - *</t>
  </si>
  <si>
    <t>245 - *</t>
  </si>
  <si>
    <t>262 - Peníze na cestě</t>
  </si>
  <si>
    <t>Převod z RF</t>
  </si>
  <si>
    <t>Odpisy majetku</t>
  </si>
  <si>
    <t>Investič. dotace z rozpočtu zřizovatele</t>
  </si>
  <si>
    <t>Ostatní tvorba</t>
  </si>
  <si>
    <t xml:space="preserve">Opravy a údržba </t>
  </si>
  <si>
    <t>Rekonstrukce a modernizace</t>
  </si>
  <si>
    <t>Pořízení dl.majetku</t>
  </si>
  <si>
    <t>Úhrada zhorš.HV</t>
  </si>
  <si>
    <t>Dohady</t>
  </si>
  <si>
    <t>Výnosy z nároků na dotace</t>
  </si>
  <si>
    <t>384 - Výnosy PO</t>
  </si>
  <si>
    <t xml:space="preserve">Vysvětlivky: </t>
  </si>
  <si>
    <t>X        zde se žádný záznam neprovádí</t>
  </si>
  <si>
    <t>551 Odpisy:</t>
  </si>
  <si>
    <t>Mimořádný odpis</t>
  </si>
  <si>
    <t>502 Energie:</t>
  </si>
  <si>
    <t>Uplatnění vyhlášky č. 410/2009 Sb. § 66  odst.8 neuhraz. odpisy</t>
  </si>
  <si>
    <t xml:space="preserve"> </t>
  </si>
  <si>
    <t>Název projektu, UZ (každá jednotl. dotace=řádek)</t>
  </si>
  <si>
    <t>672 Dotace a transfery</t>
  </si>
  <si>
    <t>374 + 472</t>
  </si>
  <si>
    <t>Zálohy</t>
  </si>
  <si>
    <t>Konečný zůstatek účtů</t>
  </si>
  <si>
    <t>241 - BÚ-nepřevedený podíl</t>
  </si>
  <si>
    <t>Celkem krytí IF</t>
  </si>
  <si>
    <t>- dotace celkem(transfery)</t>
  </si>
  <si>
    <t>Název příspěv.organizace:</t>
  </si>
  <si>
    <t>* dopište popis položky</t>
  </si>
  <si>
    <t>RF SÚ 413</t>
  </si>
  <si>
    <t>RF SÚ 414</t>
  </si>
  <si>
    <t>Fond odměn</t>
  </si>
  <si>
    <t>z toho: elektřina</t>
  </si>
  <si>
    <t>z toho: plyn</t>
  </si>
  <si>
    <t>z toho: ostatní</t>
  </si>
  <si>
    <t xml:space="preserve">241 - běžný účet </t>
  </si>
  <si>
    <t>Pořizovací cena</t>
  </si>
  <si>
    <t>Oprávky</t>
  </si>
  <si>
    <t>Zůstatková cena</t>
  </si>
  <si>
    <t>Hlavní činnost</t>
  </si>
  <si>
    <t>Doplňková činnost</t>
  </si>
  <si>
    <t>Pravidelný roční odpis dle schv. odpisového plánu</t>
  </si>
  <si>
    <t>účtování podle ČÚS 704 bod 5.5.</t>
  </si>
  <si>
    <t>Výkazy</t>
  </si>
  <si>
    <t>podpis:</t>
  </si>
  <si>
    <t>241 - krytí FKSP (nepřevedený podíl na SÚ 243)</t>
  </si>
  <si>
    <t>viz samostatný list "Transfery"</t>
  </si>
  <si>
    <t>Nařízený odvod na investice</t>
  </si>
  <si>
    <t>Odvod do rozpočtu zřizovatele z odpisů</t>
  </si>
  <si>
    <t>Sestavil:</t>
  </si>
  <si>
    <t>……………………...…..</t>
  </si>
  <si>
    <t>Telefon:</t>
  </si>
  <si>
    <t>Ředitel organizace:</t>
  </si>
  <si>
    <t xml:space="preserve">*        doplňte další dotace - název a UZ dotač. prostředků </t>
  </si>
  <si>
    <t>D 403 - Pořízený investiční majetek = pořizovací cena</t>
  </si>
  <si>
    <t>Ostatní příjem*</t>
  </si>
  <si>
    <t>Název příspěvkové organizace:</t>
  </si>
  <si>
    <t xml:space="preserve">VH z hlavní činnosti </t>
  </si>
  <si>
    <t>……………………………….</t>
  </si>
  <si>
    <t>….. před zdaněním</t>
  </si>
  <si>
    <t xml:space="preserve">Komentář ke vzniku VH </t>
  </si>
  <si>
    <t>VH z doplňkové činnosti</t>
  </si>
  <si>
    <t xml:space="preserve">Daň z příjmu právnických osob </t>
  </si>
  <si>
    <r>
      <t xml:space="preserve">VH  CELKEM po zdanění </t>
    </r>
    <r>
      <rPr>
        <sz val="11"/>
        <rFont val="Arial"/>
        <family val="2"/>
        <charset val="238"/>
      </rPr>
      <t>(zisk + /  ztráta -)</t>
    </r>
  </si>
  <si>
    <t xml:space="preserve">Bankovní účty: </t>
  </si>
  <si>
    <t>261 - Pokladna CZK</t>
  </si>
  <si>
    <t>261 - Pokladna cizí měny</t>
  </si>
  <si>
    <t>x</t>
  </si>
  <si>
    <t>z toho transferové odpisy 403 MD</t>
  </si>
  <si>
    <t>645 Výnosy z prodeje DNM</t>
  </si>
  <si>
    <t xml:space="preserve">646 Výnosy z prodeje DHM </t>
  </si>
  <si>
    <t>z toho okruhy doplň. činnosti dle Zřizovací listiny:</t>
  </si>
  <si>
    <t>Datum sestavení:</t>
  </si>
  <si>
    <t>……………………………</t>
  </si>
  <si>
    <t xml:space="preserve"> obrat MD 403 - Odpisy IM z dotace EU    </t>
  </si>
  <si>
    <t>Zúčtované dohady/MZ         (obrat D 388)</t>
  </si>
  <si>
    <t>Kapitola rozpočtu KÚ</t>
  </si>
  <si>
    <t>Provozní příspěvek - odpisy</t>
  </si>
  <si>
    <t>261 - Pokladna FKSP</t>
  </si>
  <si>
    <t xml:space="preserve">Provozní příspěvek - provoz </t>
  </si>
  <si>
    <t>* dopište popis položky dle účelu</t>
  </si>
  <si>
    <t>91204                 Neinv.</t>
  </si>
  <si>
    <t>91304     Neinv.</t>
  </si>
  <si>
    <t>91204 Invest.</t>
  </si>
  <si>
    <r>
      <t xml:space="preserve">241 - </t>
    </r>
    <r>
      <rPr>
        <sz val="10"/>
        <color indexed="10"/>
        <rFont val="Arial"/>
        <family val="2"/>
        <charset val="238"/>
      </rPr>
      <t>*</t>
    </r>
  </si>
  <si>
    <t>buňka nemá náplň</t>
  </si>
  <si>
    <t>samovyplňovací buňka</t>
  </si>
  <si>
    <t>dopsat text</t>
  </si>
  <si>
    <t>Dotace EU - převod nevyčerp. prostředků podle zák. č. 250/2000 Sb.</t>
  </si>
  <si>
    <t>33353 Přímé náklady na vzdělávání</t>
  </si>
  <si>
    <t>Ostatní jinde neuvedené</t>
  </si>
  <si>
    <t>Fond investic</t>
  </si>
  <si>
    <t>Ostatní příjmy</t>
  </si>
  <si>
    <t>Peněžní dary do fondu</t>
  </si>
  <si>
    <t>Závodní stravování vlastní i cizí</t>
  </si>
  <si>
    <t>Poskytnuté stravenky</t>
  </si>
  <si>
    <t>Rekreace</t>
  </si>
  <si>
    <t>Kultura, tělovýchova a sport</t>
  </si>
  <si>
    <t>Sociální výpomoci a půjčky</t>
  </si>
  <si>
    <t>Poskytnuté peněžní dary</t>
  </si>
  <si>
    <t>Poskytnuté nepeněžní dary</t>
  </si>
  <si>
    <t>Příspěvek na penzijní připojištění či životní připojištění</t>
  </si>
  <si>
    <t>Ostatní čerpání</t>
  </si>
  <si>
    <t>Čerpání účelových darů</t>
  </si>
  <si>
    <t>Odvody k čerpání fondu odměn</t>
  </si>
  <si>
    <t>Čerpání daňové úspory</t>
  </si>
  <si>
    <t xml:space="preserve">Čerpání dotace EU - převod nevyčerp. prostř. podle zák. č. 250/2000 Sb. </t>
  </si>
  <si>
    <t>Vysvětlení nekrytí fondu či nesouladu finančního krytí s fondem:</t>
  </si>
  <si>
    <t>Výnosy z prodeje dl. hm. majetku</t>
  </si>
  <si>
    <t xml:space="preserve">Investiční dary a příspěvky </t>
  </si>
  <si>
    <t>Elektrická energie</t>
  </si>
  <si>
    <t>Plyn</t>
  </si>
  <si>
    <t>Pára, jiná topná energie</t>
  </si>
  <si>
    <t>Ostatní - vodné, stočné, srážková voda atd.</t>
  </si>
  <si>
    <t>Částka z prodeje DDHM a DDNM</t>
  </si>
  <si>
    <t>Data z majetkové karty</t>
  </si>
  <si>
    <t>Zbývající část nerozpuštěného transferu = konečný stav účtu 403</t>
  </si>
  <si>
    <t>Pořizovací cena majetku</t>
  </si>
  <si>
    <t>Výše investičního transferu  při pořízení</t>
  </si>
  <si>
    <t xml:space="preserve">Transferové odpisy rozpuštěné u zřizovatele či pův. vlastníka </t>
  </si>
  <si>
    <t>Transferové odpisy  celkem</t>
  </si>
  <si>
    <t>přenos přírůstků 403 z listu TRANSFEROVÉ ODPISY</t>
  </si>
  <si>
    <t>přenos odpisů 403 z listu TRANSFEROVÉ ODPISY</t>
  </si>
  <si>
    <t>Nákup dlouhodobého majetku</t>
  </si>
  <si>
    <t>Spolupráce ČR - Sasko 2020 - podíl ČR</t>
  </si>
  <si>
    <t>Spolupráce ČR - Sasko 2020 - podíl EU</t>
  </si>
  <si>
    <t>Firmičky - Česko-Polsko - podíl ČR</t>
  </si>
  <si>
    <t>Firmičky - Česko-Polsko - podíl EU</t>
  </si>
  <si>
    <t>33354 Přímé nákl.– sport. gymnázia</t>
  </si>
  <si>
    <t>170533088 Prevence dig. propasti</t>
  </si>
  <si>
    <t>170533093 Podpora škol se znevýhod. žáky</t>
  </si>
  <si>
    <t>Provozní příspěvek - elektřina</t>
  </si>
  <si>
    <t>Provozní příspěvek - plyn</t>
  </si>
  <si>
    <t>Provozní příspěvek - pára</t>
  </si>
  <si>
    <t>33351 Provázející učitelé ve školách</t>
  </si>
  <si>
    <t>143x33092 OP JAK</t>
  </si>
  <si>
    <t>opravy transferového účtu - nutno vysvětlit !</t>
  </si>
  <si>
    <t>Popis majetku s transferovým podílem + inventární číslo majetku</t>
  </si>
  <si>
    <t>Rok pořízení nebo úpravy  MM/RRRR</t>
  </si>
  <si>
    <t xml:space="preserve">FKSP </t>
  </si>
  <si>
    <t xml:space="preserve">412 - FKSP </t>
  </si>
  <si>
    <t>513 Občerstvení v hlavní činnosti:</t>
  </si>
  <si>
    <t>Částka z prodeje maj. nad 40 000,00 Kč</t>
  </si>
  <si>
    <t>645, 646 Výnosy z prodeje dl. majetku kromě pozemků:</t>
  </si>
  <si>
    <t>648 Čerpání fondů:</t>
  </si>
  <si>
    <t>241 - krytí FI</t>
  </si>
  <si>
    <t>413, 414 - Rezervní fond</t>
  </si>
  <si>
    <t>416 - Fond investic</t>
  </si>
  <si>
    <t>Komentář k účetní závěrce k 31.03.2025</t>
  </si>
  <si>
    <t>PS k 01.01.2025</t>
  </si>
  <si>
    <t>Popis operace - DOPLŇTE !</t>
  </si>
  <si>
    <t>KS k 31.03.2025</t>
  </si>
  <si>
    <t>Přídel do fondu 01-03</t>
  </si>
  <si>
    <t>Časový nesoulad nezi náklady a výnosy</t>
  </si>
  <si>
    <t>Další rozvoj organizace</t>
  </si>
  <si>
    <t>Hrazené z provoz. příspěvku</t>
  </si>
  <si>
    <t>Hrazené z hlavní činnosti z ostatních zdrojů a projektů</t>
  </si>
  <si>
    <t>Rozpis transferů 2025</t>
  </si>
  <si>
    <t>PS  374 + 472         k 01.01.2025</t>
  </si>
  <si>
    <t>Převod nevyčerp.fin. prostředků EU z RF 414 na zálohy SÚ ( D 472)     k 01.01.2025</t>
  </si>
  <si>
    <t>Přijaté zálohy 2025                (obrat D 374, 472)</t>
  </si>
  <si>
    <t>Zúčtované 2025        (obrat MD 374, 472)</t>
  </si>
  <si>
    <t>PS  388 transfery                 k 01.01.2025</t>
  </si>
  <si>
    <t>Výnosy transferů 2025               (obrat MD 388)</t>
  </si>
  <si>
    <t>Investiční dotace poskytnutá v roce 2025  416 Fond investic   (401MD/416D)</t>
  </si>
  <si>
    <t>Stipendia 2024/2025</t>
  </si>
  <si>
    <t>143x33092 OP JAK "Šablony II"</t>
  </si>
  <si>
    <t>144x13021 Podpora škol.stravování 2024/2025</t>
  </si>
  <si>
    <t>INVESTIČNÍ MAJETEK 2025  Transferové odpisy</t>
  </si>
  <si>
    <t>počáteční stav 403 k 01.01.2025</t>
  </si>
  <si>
    <t>Vratka z inv.příspěvku - kap. 912</t>
  </si>
  <si>
    <t>Transferové odpisy rok 2025</t>
  </si>
  <si>
    <t>Rozpuštěný transfer k 31.12.2024</t>
  </si>
  <si>
    <t>Výše investičního transferu z pořizovací ceny majetku pořízeného po 01.01.2025</t>
  </si>
  <si>
    <t>Vlastní transferové odpisy v hlavní činnosti za 01-03/2025</t>
  </si>
  <si>
    <t>Vlastní transferové odpisy v doplňkové činnosti za 01-03/2025</t>
  </si>
  <si>
    <t>Výsledek hospodaření (VH) - rok 2025</t>
  </si>
  <si>
    <t>Komentář ke vzniku VH</t>
  </si>
  <si>
    <t>VH CELKEM  k 31.03.2025 před zdaněním</t>
  </si>
  <si>
    <t>Soubory hmotných movitých věcí - seznam z účtu 022</t>
  </si>
  <si>
    <t>Rok zařazení do užívání</t>
  </si>
  <si>
    <t>Stav souboru:               - v užívání                                -  k vyřazení                                             -  k částečnému vyřazení</t>
  </si>
  <si>
    <t xml:space="preserve">Komentář pouze v případě žádosti o odpis či částečné vyřazení </t>
  </si>
  <si>
    <t>Skutečná a plánovaná spotřeba</t>
  </si>
  <si>
    <t>Rezerva</t>
  </si>
  <si>
    <t>Spotřeba energií za rok 2025</t>
  </si>
  <si>
    <t xml:space="preserve">Leden 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</si>
  <si>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</si>
  <si>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</si>
  <si>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</si>
  <si>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</si>
  <si>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</si>
  <si>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</si>
  <si>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</si>
  <si>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</si>
  <si>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</si>
  <si>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</si>
  <si>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</si>
  <si>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Rok 2024 - skutečnost</t>
  </si>
  <si>
    <t>Rok 2025 - skutečnost + odhad do konce roku</t>
  </si>
  <si>
    <t xml:space="preserve">Spotřeba v KWh </t>
  </si>
  <si>
    <t xml:space="preserve">Spotřeba v Kč </t>
  </si>
  <si>
    <t>Spotřeba v KWh zapisujte podle měsíční fakturace nebo dle vlastních odečtů zahrnující i spotřebu z vlastních zdrojů fotovoltaiky po odečteční spotřeby v doplňkové činnosti</t>
  </si>
  <si>
    <t>Spotřeba vyjádřená v Kč má obsahovat veškeré náklady z měsíční fakturace, u roční fakturace je to průměrná cena za měsíc po odečtení doplňkové činnosti. Za rok 2024 se tato částka má rovnat čerpanému provoznímu příspěvku.</t>
  </si>
  <si>
    <t>ELEKTŘINA</t>
  </si>
  <si>
    <t>KOMENTÁŘ k vysvětlení rozdílů mezi roky 2024 a 2025</t>
  </si>
  <si>
    <t>Provozní příspěvek na rok 2025</t>
  </si>
  <si>
    <t>PLYN</t>
  </si>
  <si>
    <t>Spotřeba v m3 zapisujte podle měsíční fakturace nebo dle vlastních odečtů zahrnující i spotřebu z vlastních zdrojů fotovoltaiky po odečteční spotřeby v doplňkové činnosti</t>
  </si>
  <si>
    <t xml:space="preserve">Spotřeba v m3 </t>
  </si>
  <si>
    <t>Spotřeba v m3</t>
  </si>
  <si>
    <t>podpis: ….................................</t>
  </si>
  <si>
    <t>A.   Výsledek hospodaření za rok 2025</t>
  </si>
  <si>
    <t>číslo org.: 14XX</t>
  </si>
  <si>
    <t>Název a popis souboru (podrobný popis jednotlivých kusů a jejich počet)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</si>
</sst>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EUR]"/>
    <numFmt numFmtId="165" formatCode="#,##0.00\ &quot;Kč&quot;"/>
    <numFmt numFmtId="166" formatCode="#,##0.00\ _K_č"/>
    <numFmt numFmtId="167" formatCode="[$-F800]dddd\,\ mmmm\ dd\,\ yyyy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F5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22" fillId="0" borderId="0"/>
  </cellStyleXfs>
  <cellXfs count="46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65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11" xfId="0" applyNumberFormat="1" applyBorder="1"/>
    <xf numFmtId="164" fontId="0" fillId="0" borderId="8" xfId="0" applyNumberFormat="1" applyBorder="1"/>
    <xf numFmtId="0" fontId="0" fillId="0" borderId="4" xfId="0" applyBorder="1"/>
    <xf numFmtId="0" fontId="4" fillId="0" borderId="0" xfId="0" applyFont="1"/>
    <xf numFmtId="0" fontId="0" fillId="0" borderId="13" xfId="0" applyBorder="1"/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/>
    <xf numFmtId="0" fontId="0" fillId="2" borderId="14" xfId="0" applyFill="1" applyBorder="1"/>
    <xf numFmtId="0" fontId="0" fillId="2" borderId="0" xfId="0" applyFill="1"/>
    <xf numFmtId="165" fontId="0" fillId="0" borderId="15" xfId="0" applyNumberFormat="1" applyBorder="1"/>
    <xf numFmtId="0" fontId="0" fillId="2" borderId="1" xfId="0" applyFill="1" applyBorder="1"/>
    <xf numFmtId="49" fontId="0" fillId="0" borderId="0" xfId="0" applyNumberFormat="1"/>
    <xf numFmtId="165" fontId="0" fillId="0" borderId="4" xfId="0" applyNumberFormat="1" applyBorder="1"/>
    <xf numFmtId="0" fontId="0" fillId="0" borderId="2" xfId="0" applyBorder="1" applyAlignment="1">
      <alignment shrinkToFit="1"/>
    </xf>
    <xf numFmtId="165" fontId="0" fillId="0" borderId="4" xfId="0" applyNumberFormat="1" applyBorder="1" applyAlignment="1">
      <alignment shrinkToFit="1"/>
    </xf>
    <xf numFmtId="165" fontId="0" fillId="0" borderId="6" xfId="0" applyNumberFormat="1" applyBorder="1"/>
    <xf numFmtId="165" fontId="0" fillId="0" borderId="6" xfId="0" applyNumberFormat="1" applyBorder="1" applyAlignment="1">
      <alignment shrinkToFit="1"/>
    </xf>
    <xf numFmtId="0" fontId="0" fillId="0" borderId="8" xfId="0" applyBorder="1" applyAlignment="1">
      <alignment horizontal="right"/>
    </xf>
    <xf numFmtId="165" fontId="0" fillId="0" borderId="10" xfId="0" applyNumberFormat="1" applyBorder="1"/>
    <xf numFmtId="0" fontId="0" fillId="0" borderId="9" xfId="0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0" xfId="0" applyAlignment="1">
      <alignment shrinkToFit="1"/>
    </xf>
    <xf numFmtId="165" fontId="10" fillId="0" borderId="4" xfId="0" applyNumberFormat="1" applyFont="1" applyBorder="1"/>
    <xf numFmtId="165" fontId="10" fillId="0" borderId="10" xfId="0" applyNumberFormat="1" applyFont="1" applyBorder="1"/>
    <xf numFmtId="165" fontId="1" fillId="0" borderId="4" xfId="0" applyNumberFormat="1" applyFont="1" applyBorder="1"/>
    <xf numFmtId="165" fontId="10" fillId="0" borderId="19" xfId="0" applyNumberFormat="1" applyFont="1" applyBorder="1"/>
    <xf numFmtId="165" fontId="0" fillId="0" borderId="20" xfId="0" applyNumberFormat="1" applyBorder="1"/>
    <xf numFmtId="165" fontId="0" fillId="0" borderId="19" xfId="0" applyNumberFormat="1" applyBorder="1"/>
    <xf numFmtId="165" fontId="10" fillId="0" borderId="21" xfId="0" applyNumberFormat="1" applyFont="1" applyBorder="1"/>
    <xf numFmtId="0" fontId="0" fillId="0" borderId="22" xfId="0" applyBorder="1" applyAlignment="1">
      <alignment shrinkToFit="1"/>
    </xf>
    <xf numFmtId="165" fontId="0" fillId="0" borderId="23" xfId="0" applyNumberFormat="1" applyBorder="1"/>
    <xf numFmtId="0" fontId="0" fillId="0" borderId="24" xfId="0" applyBorder="1" applyAlignment="1">
      <alignment shrinkToFit="1"/>
    </xf>
    <xf numFmtId="165" fontId="10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5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9" fillId="2" borderId="13" xfId="0" applyFont="1" applyFill="1" applyBorder="1"/>
    <xf numFmtId="165" fontId="0" fillId="0" borderId="29" xfId="0" applyNumberFormat="1" applyBorder="1" applyAlignment="1">
      <alignment horizontal="center"/>
    </xf>
    <xf numFmtId="0" fontId="9" fillId="0" borderId="3" xfId="0" applyFont="1" applyBorder="1"/>
    <xf numFmtId="0" fontId="9" fillId="0" borderId="1" xfId="0" applyFont="1" applyBorder="1"/>
    <xf numFmtId="0" fontId="9" fillId="0" borderId="16" xfId="0" applyFont="1" applyBorder="1" applyAlignment="1">
      <alignment wrapText="1"/>
    </xf>
    <xf numFmtId="165" fontId="9" fillId="0" borderId="4" xfId="0" applyNumberFormat="1" applyFont="1" applyBorder="1"/>
    <xf numFmtId="0" fontId="9" fillId="0" borderId="8" xfId="0" applyFont="1" applyBorder="1" applyAlignment="1">
      <alignment horizontal="right"/>
    </xf>
    <xf numFmtId="165" fontId="9" fillId="0" borderId="6" xfId="0" applyNumberFormat="1" applyFont="1" applyBorder="1"/>
    <xf numFmtId="165" fontId="9" fillId="0" borderId="8" xfId="0" applyNumberFormat="1" applyFont="1" applyBorder="1"/>
    <xf numFmtId="165" fontId="9" fillId="0" borderId="0" xfId="0" applyNumberFormat="1" applyFont="1"/>
    <xf numFmtId="165" fontId="0" fillId="0" borderId="25" xfId="0" applyNumberFormat="1" applyBorder="1"/>
    <xf numFmtId="165" fontId="9" fillId="0" borderId="1" xfId="0" applyNumberFormat="1" applyFont="1" applyBorder="1" applyAlignment="1">
      <alignment horizontal="center"/>
    </xf>
    <xf numFmtId="0" fontId="5" fillId="0" borderId="0" xfId="0" applyFont="1"/>
    <xf numFmtId="0" fontId="3" fillId="2" borderId="0" xfId="0" applyFont="1" applyFill="1"/>
    <xf numFmtId="0" fontId="3" fillId="2" borderId="7" xfId="0" applyFont="1" applyFill="1" applyBorder="1"/>
    <xf numFmtId="0" fontId="3" fillId="2" borderId="7" xfId="0" applyFont="1" applyFill="1" applyBorder="1" applyAlignment="1">
      <alignment wrapText="1"/>
    </xf>
    <xf numFmtId="165" fontId="9" fillId="0" borderId="19" xfId="0" applyNumberFormat="1" applyFont="1" applyBorder="1" applyAlignment="1">
      <alignment horizontal="center"/>
    </xf>
    <xf numFmtId="165" fontId="9" fillId="0" borderId="26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7" xfId="0" applyNumberForma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3" fillId="0" borderId="1" xfId="0" applyFont="1" applyBorder="1"/>
    <xf numFmtId="0" fontId="8" fillId="0" borderId="0" xfId="0" applyFont="1" applyAlignment="1">
      <alignment horizontal="left"/>
    </xf>
    <xf numFmtId="0" fontId="3" fillId="0" borderId="22" xfId="0" applyFont="1" applyBorder="1"/>
    <xf numFmtId="165" fontId="8" fillId="0" borderId="19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5" fontId="8" fillId="0" borderId="35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0" fontId="0" fillId="3" borderId="0" xfId="0" applyFill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2" fillId="0" borderId="0" xfId="0" applyFont="1"/>
    <xf numFmtId="0" fontId="8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5" fillId="4" borderId="0" xfId="0" applyFont="1" applyFill="1"/>
    <xf numFmtId="0" fontId="0" fillId="4" borderId="0" xfId="0" applyFill="1"/>
    <xf numFmtId="0" fontId="15" fillId="0" borderId="0" xfId="0" applyFont="1" applyAlignment="1">
      <alignment horizontal="right"/>
    </xf>
    <xf numFmtId="165" fontId="5" fillId="0" borderId="1" xfId="0" applyNumberFormat="1" applyFont="1" applyBorder="1"/>
    <xf numFmtId="0" fontId="8" fillId="0" borderId="0" xfId="0" applyFont="1" applyAlignment="1">
      <alignment wrapText="1"/>
    </xf>
    <xf numFmtId="165" fontId="12" fillId="0" borderId="38" xfId="0" applyNumberFormat="1" applyFont="1" applyBorder="1"/>
    <xf numFmtId="165" fontId="12" fillId="0" borderId="39" xfId="0" applyNumberFormat="1" applyFont="1" applyBorder="1"/>
    <xf numFmtId="165" fontId="15" fillId="0" borderId="0" xfId="0" applyNumberFormat="1" applyFont="1"/>
    <xf numFmtId="165" fontId="11" fillId="0" borderId="0" xfId="0" applyNumberFormat="1" applyFont="1"/>
    <xf numFmtId="165" fontId="5" fillId="0" borderId="0" xfId="0" applyNumberFormat="1" applyFont="1"/>
    <xf numFmtId="165" fontId="0" fillId="0" borderId="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3" fillId="0" borderId="1" xfId="0" applyNumberFormat="1" applyFont="1" applyBorder="1"/>
    <xf numFmtId="0" fontId="3" fillId="0" borderId="0" xfId="0" applyFont="1" applyAlignment="1">
      <alignment horizontal="left"/>
    </xf>
    <xf numFmtId="165" fontId="5" fillId="0" borderId="1" xfId="0" applyNumberFormat="1" applyFont="1" applyBorder="1" applyProtection="1">
      <protection locked="0"/>
    </xf>
    <xf numFmtId="14" fontId="0" fillId="0" borderId="0" xfId="0" applyNumberFormat="1" applyAlignment="1">
      <alignment horizontal="left"/>
    </xf>
    <xf numFmtId="165" fontId="0" fillId="0" borderId="3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165" fontId="0" fillId="6" borderId="28" xfId="0" applyNumberFormat="1" applyFill="1" applyBorder="1" applyAlignment="1">
      <alignment horizontal="center"/>
    </xf>
    <xf numFmtId="165" fontId="0" fillId="6" borderId="29" xfId="0" applyNumberFormat="1" applyFill="1" applyBorder="1" applyAlignment="1">
      <alignment horizontal="center"/>
    </xf>
    <xf numFmtId="165" fontId="8" fillId="6" borderId="1" xfId="0" applyNumberFormat="1" applyFont="1" applyFill="1" applyBorder="1" applyAlignment="1">
      <alignment horizontal="center"/>
    </xf>
    <xf numFmtId="165" fontId="8" fillId="6" borderId="19" xfId="0" applyNumberFormat="1" applyFont="1" applyFill="1" applyBorder="1" applyAlignment="1">
      <alignment horizontal="center"/>
    </xf>
    <xf numFmtId="165" fontId="8" fillId="6" borderId="10" xfId="0" applyNumberFormat="1" applyFont="1" applyFill="1" applyBorder="1" applyAlignment="1">
      <alignment horizontal="center"/>
    </xf>
    <xf numFmtId="165" fontId="8" fillId="6" borderId="21" xfId="0" applyNumberFormat="1" applyFont="1" applyFill="1" applyBorder="1" applyAlignment="1">
      <alignment horizontal="center"/>
    </xf>
    <xf numFmtId="165" fontId="0" fillId="7" borderId="1" xfId="0" applyNumberFormat="1" applyFill="1" applyBorder="1" applyProtection="1">
      <protection locked="0"/>
    </xf>
    <xf numFmtId="165" fontId="0" fillId="7" borderId="11" xfId="0" applyNumberFormat="1" applyFill="1" applyBorder="1" applyProtection="1">
      <protection locked="0"/>
    </xf>
    <xf numFmtId="165" fontId="0" fillId="7" borderId="1" xfId="0" applyNumberFormat="1" applyFill="1" applyBorder="1"/>
    <xf numFmtId="165" fontId="0" fillId="7" borderId="32" xfId="0" applyNumberFormat="1" applyFill="1" applyBorder="1" applyProtection="1">
      <protection locked="0"/>
    </xf>
    <xf numFmtId="165" fontId="0" fillId="7" borderId="8" xfId="0" applyNumberFormat="1" applyFill="1" applyBorder="1"/>
    <xf numFmtId="165" fontId="0" fillId="7" borderId="3" xfId="0" applyNumberFormat="1" applyFill="1" applyBorder="1"/>
    <xf numFmtId="165" fontId="3" fillId="7" borderId="1" xfId="0" applyNumberFormat="1" applyFont="1" applyFill="1" applyBorder="1" applyAlignment="1">
      <alignment horizontal="right"/>
    </xf>
    <xf numFmtId="165" fontId="0" fillId="7" borderId="4" xfId="0" applyNumberFormat="1" applyFill="1" applyBorder="1"/>
    <xf numFmtId="0" fontId="8" fillId="7" borderId="0" xfId="0" applyFont="1" applyFill="1" applyAlignment="1">
      <alignment horizontal="left"/>
    </xf>
    <xf numFmtId="14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49" fontId="8" fillId="0" borderId="54" xfId="0" applyNumberFormat="1" applyFont="1" applyBorder="1"/>
    <xf numFmtId="49" fontId="8" fillId="0" borderId="46" xfId="0" applyNumberFormat="1" applyFont="1" applyBorder="1"/>
    <xf numFmtId="0" fontId="8" fillId="0" borderId="46" xfId="0" applyFont="1" applyBorder="1"/>
    <xf numFmtId="165" fontId="8" fillId="6" borderId="32" xfId="0" applyNumberFormat="1" applyFont="1" applyFill="1" applyBorder="1" applyAlignment="1">
      <alignment horizontal="center"/>
    </xf>
    <xf numFmtId="165" fontId="0" fillId="0" borderId="56" xfId="0" applyNumberFormat="1" applyBorder="1" applyAlignment="1">
      <alignment horizontal="center"/>
    </xf>
    <xf numFmtId="0" fontId="0" fillId="0" borderId="57" xfId="0" applyBorder="1"/>
    <xf numFmtId="165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/>
    </xf>
    <xf numFmtId="165" fontId="0" fillId="6" borderId="22" xfId="0" applyNumberFormat="1" applyFill="1" applyBorder="1" applyAlignment="1">
      <alignment horizontal="center"/>
    </xf>
    <xf numFmtId="165" fontId="8" fillId="6" borderId="2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6" borderId="56" xfId="0" applyNumberFormat="1" applyFill="1" applyBorder="1" applyAlignment="1">
      <alignment horizontal="center"/>
    </xf>
    <xf numFmtId="165" fontId="0" fillId="6" borderId="35" xfId="0" applyNumberFormat="1" applyFill="1" applyBorder="1" applyAlignment="1">
      <alignment horizontal="center"/>
    </xf>
    <xf numFmtId="165" fontId="8" fillId="6" borderId="22" xfId="0" applyNumberFormat="1" applyFont="1" applyFill="1" applyBorder="1" applyAlignment="1">
      <alignment horizontal="center"/>
    </xf>
    <xf numFmtId="165" fontId="0" fillId="6" borderId="23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6" borderId="59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165" fontId="0" fillId="6" borderId="61" xfId="0" applyNumberFormat="1" applyFill="1" applyBorder="1" applyAlignment="1">
      <alignment horizontal="center"/>
    </xf>
    <xf numFmtId="165" fontId="8" fillId="6" borderId="24" xfId="0" applyNumberFormat="1" applyFont="1" applyFill="1" applyBorder="1" applyAlignment="1">
      <alignment horizontal="center"/>
    </xf>
    <xf numFmtId="165" fontId="0" fillId="6" borderId="25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0" borderId="61" xfId="0" applyNumberFormat="1" applyBorder="1" applyAlignment="1">
      <alignment horizontal="center"/>
    </xf>
    <xf numFmtId="165" fontId="0" fillId="0" borderId="59" xfId="0" applyNumberFormat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8" fillId="6" borderId="29" xfId="0" applyNumberFormat="1" applyFont="1" applyFill="1" applyBorder="1" applyAlignment="1">
      <alignment horizontal="center"/>
    </xf>
    <xf numFmtId="165" fontId="0" fillId="6" borderId="42" xfId="0" applyNumberFormat="1" applyFill="1" applyBorder="1" applyAlignment="1">
      <alignment horizontal="center"/>
    </xf>
    <xf numFmtId="165" fontId="9" fillId="0" borderId="29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165" fontId="9" fillId="0" borderId="56" xfId="0" applyNumberFormat="1" applyFont="1" applyBorder="1" applyAlignment="1">
      <alignment horizontal="center"/>
    </xf>
    <xf numFmtId="165" fontId="8" fillId="6" borderId="23" xfId="0" applyNumberFormat="1" applyFont="1" applyFill="1" applyBorder="1" applyAlignment="1">
      <alignment horizontal="center"/>
    </xf>
    <xf numFmtId="165" fontId="8" fillId="6" borderId="4" xfId="0" applyNumberFormat="1" applyFont="1" applyFill="1" applyBorder="1" applyAlignment="1">
      <alignment horizontal="center"/>
    </xf>
    <xf numFmtId="0" fontId="0" fillId="6" borderId="0" xfId="0" applyFill="1"/>
    <xf numFmtId="165" fontId="0" fillId="0" borderId="63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49" xfId="0" applyNumberFormat="1" applyBorder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/>
    <xf numFmtId="0" fontId="0" fillId="0" borderId="7" xfId="0" applyBorder="1" applyAlignment="1">
      <alignment vertical="center" wrapText="1"/>
    </xf>
    <xf numFmtId="165" fontId="3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5" fontId="8" fillId="0" borderId="0" xfId="0" applyNumberFormat="1" applyFont="1"/>
    <xf numFmtId="165" fontId="8" fillId="6" borderId="9" xfId="0" applyNumberFormat="1" applyFont="1" applyFill="1" applyBorder="1" applyAlignment="1">
      <alignment horizontal="center"/>
    </xf>
    <xf numFmtId="165" fontId="8" fillId="6" borderId="28" xfId="0" applyNumberFormat="1" applyFont="1" applyFill="1" applyBorder="1" applyAlignment="1">
      <alignment horizontal="center"/>
    </xf>
    <xf numFmtId="165" fontId="8" fillId="6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0" fontId="15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5" fillId="8" borderId="18" xfId="0" applyFont="1" applyFill="1" applyBorder="1"/>
    <xf numFmtId="165" fontId="0" fillId="0" borderId="48" xfId="0" applyNumberFormat="1" applyBorder="1" applyAlignment="1">
      <alignment horizontal="center"/>
    </xf>
    <xf numFmtId="165" fontId="8" fillId="6" borderId="62" xfId="0" applyNumberFormat="1" applyFont="1" applyFill="1" applyBorder="1" applyAlignment="1">
      <alignment horizontal="center"/>
    </xf>
    <xf numFmtId="165" fontId="8" fillId="7" borderId="28" xfId="0" applyNumberFormat="1" applyFon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165" fontId="0" fillId="7" borderId="4" xfId="0" applyNumberFormat="1" applyFill="1" applyBorder="1" applyAlignment="1">
      <alignment horizontal="center"/>
    </xf>
    <xf numFmtId="165" fontId="0" fillId="7" borderId="4" xfId="0" applyNumberFormat="1" applyFill="1" applyBorder="1" applyProtection="1">
      <protection locked="0"/>
    </xf>
    <xf numFmtId="0" fontId="23" fillId="0" borderId="0" xfId="0" applyFont="1"/>
    <xf numFmtId="0" fontId="15" fillId="8" borderId="13" xfId="0" applyFont="1" applyFill="1" applyBorder="1"/>
    <xf numFmtId="49" fontId="8" fillId="0" borderId="24" xfId="0" applyNumberFormat="1" applyFont="1" applyBorder="1" applyAlignment="1">
      <alignment horizontal="center" vertical="center"/>
    </xf>
    <xf numFmtId="49" fontId="25" fillId="0" borderId="19" xfId="2" applyNumberFormat="1" applyFont="1" applyBorder="1" applyAlignment="1">
      <alignment wrapText="1"/>
    </xf>
    <xf numFmtId="49" fontId="25" fillId="0" borderId="19" xfId="2" applyNumberFormat="1" applyFont="1" applyBorder="1" applyAlignment="1">
      <alignment vertical="top" wrapText="1"/>
    </xf>
    <xf numFmtId="49" fontId="25" fillId="0" borderId="19" xfId="2" applyNumberFormat="1" applyFont="1" applyBorder="1" applyAlignment="1">
      <alignment horizontal="left" wrapText="1"/>
    </xf>
    <xf numFmtId="49" fontId="8" fillId="0" borderId="19" xfId="0" applyNumberFormat="1" applyFont="1" applyBorder="1" applyAlignment="1">
      <alignment wrapText="1"/>
    </xf>
    <xf numFmtId="0" fontId="8" fillId="0" borderId="61" xfId="0" applyFont="1" applyBorder="1" applyAlignment="1">
      <alignment wrapText="1"/>
    </xf>
    <xf numFmtId="165" fontId="15" fillId="0" borderId="13" xfId="0" applyNumberFormat="1" applyFont="1" applyBorder="1"/>
    <xf numFmtId="165" fontId="15" fillId="0" borderId="15" xfId="0" applyNumberFormat="1" applyFont="1" applyBorder="1"/>
    <xf numFmtId="165" fontId="23" fillId="0" borderId="4" xfId="0" applyNumberFormat="1" applyFont="1" applyBorder="1"/>
    <xf numFmtId="165" fontId="8" fillId="6" borderId="25" xfId="0" applyNumberFormat="1" applyFont="1" applyFill="1" applyBorder="1" applyAlignment="1">
      <alignment horizontal="center"/>
    </xf>
    <xf numFmtId="165" fontId="8" fillId="0" borderId="58" xfId="0" applyNumberFormat="1" applyFont="1" applyBorder="1" applyAlignment="1">
      <alignment horizontal="center"/>
    </xf>
    <xf numFmtId="165" fontId="8" fillId="6" borderId="46" xfId="0" applyNumberFormat="1" applyFont="1" applyFill="1" applyBorder="1" applyAlignment="1">
      <alignment horizontal="center"/>
    </xf>
    <xf numFmtId="165" fontId="8" fillId="0" borderId="65" xfId="0" applyNumberFormat="1" applyFont="1" applyBorder="1" applyAlignment="1">
      <alignment horizontal="center"/>
    </xf>
    <xf numFmtId="165" fontId="8" fillId="0" borderId="5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0" fillId="0" borderId="56" xfId="0" applyNumberForma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166" fontId="0" fillId="0" borderId="45" xfId="0" applyNumberFormat="1" applyBorder="1" applyAlignment="1">
      <alignment horizontal="center"/>
    </xf>
    <xf numFmtId="166" fontId="25" fillId="0" borderId="2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26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25" fillId="0" borderId="1" xfId="2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59" xfId="0" applyNumberForma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/>
    <xf numFmtId="49" fontId="3" fillId="0" borderId="0" xfId="0" applyNumberFormat="1" applyFont="1"/>
    <xf numFmtId="165" fontId="0" fillId="0" borderId="0" xfId="0" applyNumberFormat="1" applyAlignment="1">
      <alignment horizontal="center"/>
    </xf>
    <xf numFmtId="0" fontId="1" fillId="0" borderId="1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46" xfId="0" applyFont="1" applyBorder="1"/>
    <xf numFmtId="165" fontId="1" fillId="6" borderId="29" xfId="0" applyNumberFormat="1" applyFont="1" applyFill="1" applyBorder="1" applyAlignment="1">
      <alignment horizontal="center"/>
    </xf>
    <xf numFmtId="165" fontId="1" fillId="6" borderId="22" xfId="0" applyNumberFormat="1" applyFont="1" applyFill="1" applyBorder="1" applyAlignment="1">
      <alignment horizontal="center"/>
    </xf>
    <xf numFmtId="0" fontId="1" fillId="0" borderId="56" xfId="0" applyFont="1" applyBorder="1"/>
    <xf numFmtId="0" fontId="1" fillId="0" borderId="26" xfId="0" applyFont="1" applyBorder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9" fontId="1" fillId="0" borderId="46" xfId="0" applyNumberFormat="1" applyFont="1" applyBorder="1"/>
    <xf numFmtId="0" fontId="1" fillId="0" borderId="19" xfId="0" applyFont="1" applyBorder="1"/>
    <xf numFmtId="165" fontId="8" fillId="0" borderId="22" xfId="0" applyNumberFormat="1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54" xfId="0" applyFont="1" applyBorder="1" applyAlignment="1">
      <alignment wrapText="1"/>
    </xf>
    <xf numFmtId="165" fontId="1" fillId="6" borderId="1" xfId="0" applyNumberFormat="1" applyFont="1" applyFill="1" applyBorder="1" applyAlignment="1">
      <alignment horizontal="center"/>
    </xf>
    <xf numFmtId="165" fontId="1" fillId="6" borderId="27" xfId="0" applyNumberFormat="1" applyFont="1" applyFill="1" applyBorder="1" applyAlignment="1">
      <alignment horizontal="center"/>
    </xf>
    <xf numFmtId="165" fontId="1" fillId="6" borderId="3" xfId="0" applyNumberFormat="1" applyFont="1" applyFill="1" applyBorder="1" applyAlignment="1">
      <alignment horizontal="center"/>
    </xf>
    <xf numFmtId="165" fontId="1" fillId="6" borderId="6" xfId="0" applyNumberFormat="1" applyFont="1" applyFill="1" applyBorder="1" applyAlignment="1">
      <alignment horizontal="center"/>
    </xf>
    <xf numFmtId="0" fontId="1" fillId="0" borderId="55" xfId="0" applyFont="1" applyBorder="1"/>
    <xf numFmtId="14" fontId="0" fillId="9" borderId="0" xfId="0" applyNumberFormat="1" applyFill="1" applyAlignment="1">
      <alignment horizontal="left"/>
    </xf>
    <xf numFmtId="0" fontId="8" fillId="9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22" xfId="0" applyNumberFormat="1" applyBorder="1" applyAlignment="1">
      <alignment wrapText="1"/>
    </xf>
    <xf numFmtId="49" fontId="0" fillId="0" borderId="29" xfId="0" applyNumberFormat="1" applyBorder="1"/>
    <xf numFmtId="4" fontId="0" fillId="0" borderId="29" xfId="0" applyNumberFormat="1" applyBorder="1"/>
    <xf numFmtId="0" fontId="0" fillId="0" borderId="29" xfId="0" applyBorder="1"/>
    <xf numFmtId="49" fontId="0" fillId="0" borderId="23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4" xfId="0" applyNumberFormat="1" applyBorder="1" applyAlignment="1">
      <alignment wrapText="1"/>
    </xf>
    <xf numFmtId="49" fontId="0" fillId="0" borderId="5" xfId="0" applyNumberFormat="1" applyBorder="1"/>
    <xf numFmtId="4" fontId="0" fillId="0" borderId="5" xfId="0" applyNumberFormat="1" applyBorder="1"/>
    <xf numFmtId="0" fontId="0" fillId="0" borderId="5" xfId="0" applyBorder="1"/>
    <xf numFmtId="49" fontId="0" fillId="0" borderId="25" xfId="0" applyNumberForma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71" xfId="0" applyFont="1" applyBorder="1"/>
    <xf numFmtId="0" fontId="1" fillId="0" borderId="45" xfId="0" applyFont="1" applyBorder="1"/>
    <xf numFmtId="0" fontId="1" fillId="0" borderId="72" xfId="0" applyFont="1" applyBorder="1"/>
    <xf numFmtId="165" fontId="15" fillId="0" borderId="1" xfId="0" applyNumberFormat="1" applyFont="1" applyBorder="1"/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9" xfId="0" applyFont="1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5" borderId="6" xfId="0" applyFill="1" applyBorder="1"/>
    <xf numFmtId="0" fontId="0" fillId="5" borderId="4" xfId="0" applyFill="1" applyBorder="1"/>
    <xf numFmtId="0" fontId="23" fillId="5" borderId="0" xfId="0" applyFont="1" applyFill="1"/>
    <xf numFmtId="49" fontId="23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0" fillId="5" borderId="0" xfId="0" applyFill="1"/>
    <xf numFmtId="164" fontId="0" fillId="5" borderId="6" xfId="0" applyNumberFormat="1" applyFill="1" applyBorder="1"/>
    <xf numFmtId="164" fontId="0" fillId="5" borderId="4" xfId="0" applyNumberFormat="1" applyFill="1" applyBorder="1"/>
    <xf numFmtId="164" fontId="0" fillId="5" borderId="10" xfId="0" applyNumberFormat="1" applyFill="1" applyBorder="1"/>
    <xf numFmtId="164" fontId="0" fillId="5" borderId="8" xfId="0" applyNumberFormat="1" applyFill="1" applyBorder="1"/>
    <xf numFmtId="165" fontId="0" fillId="5" borderId="0" xfId="0" applyNumberFormat="1" applyFill="1"/>
    <xf numFmtId="49" fontId="23" fillId="5" borderId="46" xfId="0" applyNumberFormat="1" applyFont="1" applyFill="1" applyBorder="1"/>
    <xf numFmtId="49" fontId="23" fillId="5" borderId="55" xfId="0" applyNumberFormat="1" applyFont="1" applyFill="1" applyBorder="1"/>
    <xf numFmtId="49" fontId="1" fillId="5" borderId="23" xfId="0" applyNumberFormat="1" applyFont="1" applyFill="1" applyBorder="1"/>
    <xf numFmtId="49" fontId="23" fillId="5" borderId="4" xfId="0" applyNumberFormat="1" applyFont="1" applyFill="1" applyBorder="1"/>
    <xf numFmtId="49" fontId="23" fillId="5" borderId="23" xfId="0" applyNumberFormat="1" applyFont="1" applyFill="1" applyBorder="1"/>
    <xf numFmtId="49" fontId="23" fillId="5" borderId="25" xfId="0" applyNumberFormat="1" applyFont="1" applyFill="1" applyBorder="1"/>
    <xf numFmtId="165" fontId="8" fillId="0" borderId="1" xfId="0" applyNumberFormat="1" applyFont="1" applyBorder="1" applyAlignment="1">
      <alignment horizontal="center"/>
    </xf>
    <xf numFmtId="0" fontId="23" fillId="5" borderId="26" xfId="0" applyFont="1" applyFill="1" applyBorder="1"/>
    <xf numFmtId="0" fontId="3" fillId="10" borderId="1" xfId="0" applyFont="1" applyFill="1" applyBorder="1" applyAlignment="1">
      <alignment wrapText="1"/>
    </xf>
    <xf numFmtId="165" fontId="20" fillId="7" borderId="40" xfId="0" applyNumberFormat="1" applyFont="1" applyFill="1" applyBorder="1"/>
    <xf numFmtId="4" fontId="0" fillId="7" borderId="29" xfId="0" applyNumberFormat="1" applyFill="1" applyBorder="1"/>
    <xf numFmtId="4" fontId="0" fillId="7" borderId="1" xfId="0" applyNumberFormat="1" applyFill="1" applyBorder="1"/>
    <xf numFmtId="4" fontId="0" fillId="7" borderId="5" xfId="0" applyNumberFormat="1" applyFill="1" applyBorder="1"/>
    <xf numFmtId="0" fontId="5" fillId="10" borderId="0" xfId="0" applyFont="1" applyFill="1"/>
    <xf numFmtId="0" fontId="0" fillId="10" borderId="0" xfId="0" applyFill="1"/>
    <xf numFmtId="0" fontId="0" fillId="10" borderId="13" xfId="0" applyFill="1" applyBorder="1"/>
    <xf numFmtId="49" fontId="8" fillId="0" borderId="22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wrapText="1"/>
    </xf>
    <xf numFmtId="166" fontId="0" fillId="0" borderId="29" xfId="0" applyNumberFormat="1" applyBorder="1"/>
    <xf numFmtId="166" fontId="0" fillId="0" borderId="71" xfId="0" applyNumberForma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6" fontId="0" fillId="0" borderId="73" xfId="0" applyNumberFormat="1" applyBorder="1" applyAlignment="1">
      <alignment horizontal="center"/>
    </xf>
    <xf numFmtId="166" fontId="0" fillId="0" borderId="72" xfId="0" applyNumberForma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165" fontId="8" fillId="6" borderId="61" xfId="0" applyNumberFormat="1" applyFont="1" applyFill="1" applyBorder="1" applyAlignment="1">
      <alignment horizontal="center"/>
    </xf>
    <xf numFmtId="165" fontId="8" fillId="6" borderId="55" xfId="0" applyNumberFormat="1" applyFont="1" applyFill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3" fillId="2" borderId="13" xfId="0" applyFont="1" applyFill="1" applyBorder="1"/>
    <xf numFmtId="0" fontId="3" fillId="2" borderId="14" xfId="0" applyFont="1" applyFill="1" applyBorder="1"/>
    <xf numFmtId="0" fontId="0" fillId="0" borderId="13" xfId="0" applyBorder="1"/>
    <xf numFmtId="0" fontId="0" fillId="0" borderId="15" xfId="0" applyBorder="1"/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53" xfId="0" applyBorder="1"/>
    <xf numFmtId="0" fontId="0" fillId="0" borderId="48" xfId="0" applyBorder="1"/>
    <xf numFmtId="0" fontId="8" fillId="5" borderId="36" xfId="0" applyFont="1" applyFill="1" applyBorder="1"/>
    <xf numFmtId="0" fontId="0" fillId="5" borderId="26" xfId="0" applyFill="1" applyBorder="1"/>
    <xf numFmtId="0" fontId="8" fillId="0" borderId="36" xfId="0" applyFont="1" applyBorder="1"/>
    <xf numFmtId="0" fontId="0" fillId="0" borderId="26" xfId="0" applyBorder="1"/>
    <xf numFmtId="0" fontId="0" fillId="2" borderId="1" xfId="0" applyFill="1" applyBorder="1"/>
    <xf numFmtId="0" fontId="0" fillId="0" borderId="41" xfId="0" applyBorder="1"/>
    <xf numFmtId="0" fontId="0" fillId="0" borderId="56" xfId="0" applyBorder="1"/>
    <xf numFmtId="0" fontId="0" fillId="0" borderId="36" xfId="0" applyBorder="1"/>
    <xf numFmtId="49" fontId="0" fillId="5" borderId="1" xfId="0" applyNumberFormat="1" applyFill="1" applyBorder="1"/>
    <xf numFmtId="49" fontId="0" fillId="0" borderId="1" xfId="0" applyNumberFormat="1" applyBorder="1"/>
    <xf numFmtId="49" fontId="8" fillId="0" borderId="1" xfId="0" applyNumberFormat="1" applyFont="1" applyBorder="1"/>
    <xf numFmtId="49" fontId="3" fillId="0" borderId="19" xfId="0" applyNumberFormat="1" applyFont="1" applyBorder="1"/>
    <xf numFmtId="49" fontId="0" fillId="0" borderId="26" xfId="0" applyNumberFormat="1" applyBorder="1"/>
    <xf numFmtId="165" fontId="0" fillId="7" borderId="32" xfId="0" applyNumberFormat="1" applyFill="1" applyBorder="1" applyAlignment="1">
      <alignment vertical="center"/>
    </xf>
    <xf numFmtId="165" fontId="0" fillId="7" borderId="3" xfId="0" applyNumberFormat="1" applyFill="1" applyBorder="1" applyAlignment="1">
      <alignment vertical="center"/>
    </xf>
    <xf numFmtId="165" fontId="13" fillId="7" borderId="19" xfId="0" applyNumberFormat="1" applyFont="1" applyFill="1" applyBorder="1"/>
    <xf numFmtId="0" fontId="0" fillId="7" borderId="28" xfId="0" applyFill="1" applyBorder="1"/>
    <xf numFmtId="0" fontId="0" fillId="7" borderId="26" xfId="0" applyFill="1" applyBorder="1"/>
    <xf numFmtId="165" fontId="0" fillId="5" borderId="18" xfId="0" applyNumberFormat="1" applyFill="1" applyBorder="1" applyAlignment="1">
      <alignment wrapText="1"/>
    </xf>
    <xf numFmtId="0" fontId="0" fillId="5" borderId="18" xfId="0" applyFill="1" applyBorder="1" applyAlignment="1">
      <alignment wrapText="1"/>
    </xf>
    <xf numFmtId="0" fontId="0" fillId="5" borderId="15" xfId="0" applyFill="1" applyBorder="1" applyAlignment="1">
      <alignment wrapText="1"/>
    </xf>
    <xf numFmtId="165" fontId="0" fillId="5" borderId="37" xfId="0" applyNumberFormat="1" applyFill="1" applyBorder="1" applyAlignment="1">
      <alignment wrapText="1"/>
    </xf>
    <xf numFmtId="165" fontId="9" fillId="5" borderId="37" xfId="0" applyNumberFormat="1" applyFont="1" applyFill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0" fillId="5" borderId="47" xfId="0" applyFill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8" fillId="10" borderId="36" xfId="0" applyFont="1" applyFill="1" applyBorder="1"/>
    <xf numFmtId="0" fontId="0" fillId="10" borderId="28" xfId="0" applyFill="1" applyBorder="1"/>
    <xf numFmtId="0" fontId="3" fillId="0" borderId="13" xfId="0" applyFont="1" applyBorder="1"/>
    <xf numFmtId="0" fontId="3" fillId="0" borderId="15" xfId="0" applyFont="1" applyBorder="1"/>
    <xf numFmtId="0" fontId="8" fillId="0" borderId="64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1" fillId="10" borderId="74" xfId="0" applyFont="1" applyFill="1" applyBorder="1"/>
    <xf numFmtId="0" fontId="0" fillId="10" borderId="73" xfId="0" applyFill="1" applyBorder="1"/>
    <xf numFmtId="0" fontId="1" fillId="10" borderId="36" xfId="0" applyFont="1" applyFill="1" applyBorder="1"/>
    <xf numFmtId="0" fontId="1" fillId="0" borderId="6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4" fontId="1" fillId="7" borderId="0" xfId="0" applyNumberFormat="1" applyFont="1" applyFill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0" fillId="0" borderId="30" xfId="0" applyBorder="1"/>
    <xf numFmtId="0" fontId="0" fillId="0" borderId="57" xfId="0" applyBorder="1" applyAlignment="1">
      <alignment horizontal="center"/>
    </xf>
    <xf numFmtId="0" fontId="12" fillId="0" borderId="66" xfId="0" applyFont="1" applyBorder="1"/>
    <xf numFmtId="0" fontId="12" fillId="0" borderId="67" xfId="0" applyFont="1" applyBorder="1"/>
    <xf numFmtId="0" fontId="24" fillId="5" borderId="1" xfId="0" applyFont="1" applyFill="1" applyBorder="1" applyAlignment="1">
      <alignment horizontal="left"/>
    </xf>
    <xf numFmtId="0" fontId="23" fillId="5" borderId="1" xfId="0" applyFont="1" applyFill="1" applyBorder="1"/>
    <xf numFmtId="0" fontId="12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68" xfId="0" applyFont="1" applyBorder="1"/>
    <xf numFmtId="0" fontId="3" fillId="0" borderId="69" xfId="0" applyFont="1" applyBorder="1"/>
    <xf numFmtId="0" fontId="3" fillId="0" borderId="70" xfId="0" applyFont="1" applyBorder="1"/>
    <xf numFmtId="0" fontId="3" fillId="0" borderId="43" xfId="0" applyFont="1" applyBorder="1"/>
    <xf numFmtId="49" fontId="0" fillId="7" borderId="0" xfId="0" applyNumberFormat="1" applyFill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7" borderId="0" xfId="0" applyNumberFormat="1" applyFill="1" applyAlignment="1">
      <alignment horizontal="left"/>
    </xf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3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7" borderId="0" xfId="0" applyFill="1" applyAlignment="1">
      <alignment horizontal="left"/>
    </xf>
  </cellXfs>
  <cellStyles count="3">
    <cellStyle name="Normální" xfId="0" builtinId="0"/>
    <cellStyle name="Normální 2" xfId="1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E153"/>
  <sheetViews>
    <sheetView showGridLines="0" topLeftCell="A62" workbookViewId="0">
      <selection activeCell="G19" sqref="G19"/>
    </sheetView>
  </sheetViews>
  <sheetFormatPr defaultRowHeight="12.75" x14ac:dyDescent="0.2"/>
  <cols>
    <col min="1" max="1" width="34.42578125" customWidth="1"/>
    <col min="2" max="2" width="19.28515625" customWidth="1"/>
    <col min="3" max="3" width="23.7109375" customWidth="1"/>
    <col min="4" max="4" width="31.28515625" customWidth="1"/>
    <col min="5" max="5" width="21.42578125" customWidth="1"/>
  </cols>
  <sheetData>
    <row r="1" spans="1:5" ht="26.25" x14ac:dyDescent="0.4">
      <c r="A1" s="15" t="s">
        <v>195</v>
      </c>
      <c r="B1" s="15"/>
      <c r="E1" s="150" t="s">
        <v>133</v>
      </c>
    </row>
    <row r="2" spans="1:5" ht="26.25" x14ac:dyDescent="0.4">
      <c r="A2" s="15"/>
      <c r="B2" s="15"/>
      <c r="C2" s="83"/>
      <c r="D2" s="71" t="s">
        <v>260</v>
      </c>
      <c r="E2" s="151" t="s">
        <v>132</v>
      </c>
    </row>
    <row r="3" spans="1:5" ht="69.75" customHeight="1" x14ac:dyDescent="0.25">
      <c r="A3" s="71" t="s">
        <v>74</v>
      </c>
      <c r="C3" s="366"/>
      <c r="D3" s="367"/>
      <c r="E3" s="331" t="s">
        <v>134</v>
      </c>
    </row>
    <row r="4" spans="1:5" ht="14.25" customHeight="1" x14ac:dyDescent="0.25">
      <c r="A4" s="71"/>
    </row>
    <row r="5" spans="1:5" ht="17.100000000000001" customHeight="1" x14ac:dyDescent="0.2"/>
    <row r="6" spans="1:5" ht="17.100000000000001" customHeight="1" thickBot="1" x14ac:dyDescent="0.25">
      <c r="A6" s="2" t="s">
        <v>111</v>
      </c>
      <c r="B6" s="330" t="s">
        <v>75</v>
      </c>
    </row>
    <row r="7" spans="1:5" ht="17.100000000000001" customHeight="1" thickBot="1" x14ac:dyDescent="0.25">
      <c r="A7" s="370"/>
      <c r="B7" s="371"/>
      <c r="C7" s="9" t="s">
        <v>4</v>
      </c>
      <c r="D7" s="10" t="s">
        <v>5</v>
      </c>
      <c r="E7" s="1"/>
    </row>
    <row r="8" spans="1:5" ht="17.100000000000001" customHeight="1" x14ac:dyDescent="0.2">
      <c r="A8" s="381" t="s">
        <v>0</v>
      </c>
      <c r="B8" s="382"/>
      <c r="C8" s="138">
        <f>C16-SUM(C9:C15)</f>
        <v>0</v>
      </c>
      <c r="D8" s="334"/>
      <c r="E8" s="3"/>
    </row>
    <row r="9" spans="1:5" ht="17.100000000000001" customHeight="1" x14ac:dyDescent="0.2">
      <c r="A9" s="383" t="s">
        <v>1</v>
      </c>
      <c r="B9" s="379"/>
      <c r="C9" s="133">
        <f>D81</f>
        <v>0</v>
      </c>
      <c r="D9" s="335"/>
      <c r="E9" s="3"/>
    </row>
    <row r="10" spans="1:5" ht="17.100000000000001" customHeight="1" x14ac:dyDescent="0.2">
      <c r="A10" s="383" t="s">
        <v>192</v>
      </c>
      <c r="B10" s="379"/>
      <c r="C10" s="133">
        <f>D99</f>
        <v>0</v>
      </c>
      <c r="D10" s="335"/>
      <c r="E10" s="3"/>
    </row>
    <row r="11" spans="1:5" ht="17.100000000000001" customHeight="1" x14ac:dyDescent="0.2">
      <c r="A11" s="383" t="s">
        <v>2</v>
      </c>
      <c r="B11" s="379"/>
      <c r="C11" s="133">
        <f>D53</f>
        <v>0</v>
      </c>
      <c r="D11" s="335"/>
      <c r="E11" s="3"/>
    </row>
    <row r="12" spans="1:5" ht="17.100000000000001" customHeight="1" x14ac:dyDescent="0.2">
      <c r="A12" s="376" t="s">
        <v>131</v>
      </c>
      <c r="B12" s="377"/>
      <c r="C12" s="6">
        <v>0</v>
      </c>
      <c r="D12" s="335"/>
      <c r="E12" s="3"/>
    </row>
    <row r="13" spans="1:5" ht="17.100000000000001" customHeight="1" x14ac:dyDescent="0.2">
      <c r="A13" s="376" t="s">
        <v>131</v>
      </c>
      <c r="B13" s="377"/>
      <c r="C13" s="6">
        <v>0</v>
      </c>
      <c r="D13" s="335"/>
      <c r="E13" s="3"/>
    </row>
    <row r="14" spans="1:5" ht="17.100000000000001" customHeight="1" x14ac:dyDescent="0.2">
      <c r="A14" s="332" t="s">
        <v>131</v>
      </c>
      <c r="B14" s="333"/>
      <c r="C14" s="6">
        <v>0</v>
      </c>
      <c r="D14" s="335"/>
      <c r="E14" s="3"/>
    </row>
    <row r="15" spans="1:5" ht="17.100000000000001" customHeight="1" thickBot="1" x14ac:dyDescent="0.25">
      <c r="A15" s="378" t="s">
        <v>92</v>
      </c>
      <c r="B15" s="379"/>
      <c r="C15" s="136">
        <f>D64</f>
        <v>0</v>
      </c>
      <c r="D15" s="336"/>
      <c r="E15" s="3"/>
    </row>
    <row r="16" spans="1:5" ht="17.100000000000001" customHeight="1" thickBot="1" x14ac:dyDescent="0.25">
      <c r="A16" s="368" t="s">
        <v>3</v>
      </c>
      <c r="B16" s="369"/>
      <c r="C16" s="114">
        <v>0</v>
      </c>
      <c r="D16" s="337">
        <f>SUM(D8:D15)</f>
        <v>0</v>
      </c>
      <c r="E16" s="3"/>
    </row>
    <row r="17" spans="1:5" ht="17.100000000000001" customHeight="1" thickBot="1" x14ac:dyDescent="0.25">
      <c r="A17" s="354" t="s">
        <v>6</v>
      </c>
      <c r="B17" s="21"/>
      <c r="C17" s="134">
        <f>D63</f>
        <v>0</v>
      </c>
      <c r="D17" s="13"/>
      <c r="E17" s="3"/>
    </row>
    <row r="18" spans="1:5" ht="17.100000000000001" customHeight="1" thickBot="1" x14ac:dyDescent="0.25">
      <c r="A18" s="59" t="s">
        <v>45</v>
      </c>
      <c r="B18" s="21"/>
      <c r="C18" s="12">
        <v>0</v>
      </c>
      <c r="D18" s="337"/>
      <c r="E18" s="3"/>
    </row>
    <row r="19" spans="1:5" ht="17.100000000000001" customHeight="1" thickBot="1" x14ac:dyDescent="0.25">
      <c r="A19" s="59" t="s">
        <v>46</v>
      </c>
      <c r="B19" s="21"/>
      <c r="C19" s="12">
        <v>0</v>
      </c>
      <c r="D19" s="337"/>
      <c r="E19" s="3"/>
    </row>
    <row r="20" spans="1:5" ht="17.100000000000001" customHeight="1" thickBot="1" x14ac:dyDescent="0.25">
      <c r="C20" s="3"/>
    </row>
    <row r="21" spans="1:5" ht="17.100000000000001" customHeight="1" thickBot="1" x14ac:dyDescent="0.25">
      <c r="A21" s="374"/>
      <c r="B21" s="375"/>
      <c r="C21" s="9" t="s">
        <v>8</v>
      </c>
      <c r="D21" s="10" t="s">
        <v>9</v>
      </c>
    </row>
    <row r="22" spans="1:5" ht="17.100000000000001" customHeight="1" x14ac:dyDescent="0.2">
      <c r="A22" s="372" t="s">
        <v>112</v>
      </c>
      <c r="B22" s="373"/>
      <c r="C22" s="8">
        <v>0</v>
      </c>
      <c r="D22" s="328"/>
    </row>
    <row r="23" spans="1:5" ht="17.100000000000001" customHeight="1" x14ac:dyDescent="0.2">
      <c r="A23" s="372" t="s">
        <v>113</v>
      </c>
      <c r="B23" s="373"/>
      <c r="C23" s="6">
        <v>0</v>
      </c>
      <c r="D23" s="328"/>
    </row>
    <row r="24" spans="1:5" ht="17.100000000000001" customHeight="1" x14ac:dyDescent="0.2">
      <c r="A24" s="372" t="s">
        <v>125</v>
      </c>
      <c r="B24" s="373"/>
      <c r="C24" s="135">
        <f>D65</f>
        <v>0</v>
      </c>
      <c r="D24" s="328"/>
    </row>
    <row r="25" spans="1:5" ht="17.100000000000001" customHeight="1" x14ac:dyDescent="0.2">
      <c r="A25" s="380" t="s">
        <v>7</v>
      </c>
      <c r="B25" s="380"/>
      <c r="C25" s="6">
        <v>0</v>
      </c>
      <c r="D25" s="328"/>
    </row>
    <row r="26" spans="1:5" ht="18" customHeight="1" x14ac:dyDescent="0.2">
      <c r="A26" s="372" t="s">
        <v>47</v>
      </c>
      <c r="B26" s="373"/>
      <c r="C26" s="6">
        <v>0</v>
      </c>
      <c r="D26" s="329"/>
    </row>
    <row r="27" spans="1:5" ht="17.100000000000001" customHeight="1" x14ac:dyDescent="0.2"/>
    <row r="28" spans="1:5" ht="17.100000000000001" customHeight="1" thickBot="1" x14ac:dyDescent="0.25">
      <c r="A28" s="72" t="s">
        <v>11</v>
      </c>
      <c r="B28" s="22"/>
    </row>
    <row r="29" spans="1:5" ht="17.100000000000001" customHeight="1" thickBot="1" x14ac:dyDescent="0.25">
      <c r="A29" s="16" t="s">
        <v>10</v>
      </c>
      <c r="B29" s="23">
        <f>SUM(B30:B32)</f>
        <v>0</v>
      </c>
    </row>
    <row r="30" spans="1:5" ht="17.100000000000001" customHeight="1" x14ac:dyDescent="0.2">
      <c r="A30" s="61" t="s">
        <v>79</v>
      </c>
      <c r="B30" s="8">
        <v>0</v>
      </c>
    </row>
    <row r="31" spans="1:5" ht="17.100000000000001" customHeight="1" x14ac:dyDescent="0.2">
      <c r="A31" s="62" t="s">
        <v>80</v>
      </c>
      <c r="B31" s="6">
        <v>0</v>
      </c>
    </row>
    <row r="32" spans="1:5" ht="17.100000000000001" customHeight="1" x14ac:dyDescent="0.2">
      <c r="A32" s="62" t="s">
        <v>81</v>
      </c>
      <c r="B32" s="6">
        <v>0</v>
      </c>
    </row>
    <row r="33" spans="1:4" ht="17.100000000000001" customHeight="1" x14ac:dyDescent="0.2"/>
    <row r="34" spans="1:4" ht="17.100000000000001" customHeight="1" x14ac:dyDescent="0.2">
      <c r="A34" s="85" t="s">
        <v>13</v>
      </c>
      <c r="B34" s="5" t="s">
        <v>18</v>
      </c>
      <c r="C34" s="387" t="s">
        <v>197</v>
      </c>
      <c r="D34" s="388"/>
    </row>
    <row r="35" spans="1:4" ht="17.100000000000001" customHeight="1" x14ac:dyDescent="0.2">
      <c r="A35" s="24" t="s">
        <v>14</v>
      </c>
      <c r="B35" s="6">
        <v>0</v>
      </c>
      <c r="C35" s="384"/>
      <c r="D35" s="384"/>
    </row>
    <row r="36" spans="1:4" ht="17.100000000000001" customHeight="1" x14ac:dyDescent="0.2">
      <c r="A36" s="24" t="s">
        <v>15</v>
      </c>
      <c r="B36" s="6">
        <v>0</v>
      </c>
      <c r="C36" s="384"/>
      <c r="D36" s="384"/>
    </row>
    <row r="37" spans="1:4" ht="17.100000000000001" customHeight="1" x14ac:dyDescent="0.2">
      <c r="A37" s="24" t="s">
        <v>58</v>
      </c>
      <c r="B37" s="6">
        <v>0</v>
      </c>
      <c r="C37" s="384"/>
      <c r="D37" s="384"/>
    </row>
    <row r="38" spans="1:4" ht="17.100000000000001" customHeight="1" x14ac:dyDescent="0.2">
      <c r="A38" s="24" t="s">
        <v>16</v>
      </c>
      <c r="B38" s="6">
        <v>0</v>
      </c>
      <c r="C38" s="384"/>
      <c r="D38" s="384"/>
    </row>
    <row r="39" spans="1:4" ht="17.100000000000001" customHeight="1" x14ac:dyDescent="0.2">
      <c r="A39" s="24" t="s">
        <v>17</v>
      </c>
      <c r="B39" s="113">
        <f>SUM(B40:B41)</f>
        <v>0</v>
      </c>
      <c r="C39" s="384"/>
      <c r="D39" s="384"/>
    </row>
    <row r="40" spans="1:4" ht="17.100000000000001" customHeight="1" x14ac:dyDescent="0.2">
      <c r="A40" s="4" t="s">
        <v>73</v>
      </c>
      <c r="B40" s="135">
        <f>Transfery!C48</f>
        <v>0</v>
      </c>
      <c r="C40" s="386" t="s">
        <v>93</v>
      </c>
      <c r="D40" s="385"/>
    </row>
    <row r="41" spans="1:4" ht="17.100000000000001" customHeight="1" x14ac:dyDescent="0.2">
      <c r="A41" s="4" t="s">
        <v>20</v>
      </c>
      <c r="B41" s="6">
        <v>0</v>
      </c>
      <c r="C41" s="384"/>
      <c r="D41" s="384"/>
    </row>
    <row r="42" spans="1:4" ht="17.100000000000001" customHeight="1" x14ac:dyDescent="0.2">
      <c r="A42" s="24" t="s">
        <v>19</v>
      </c>
      <c r="B42" s="6">
        <v>0</v>
      </c>
      <c r="C42" s="384"/>
      <c r="D42" s="384"/>
    </row>
    <row r="43" spans="1:4" ht="17.100000000000001" customHeight="1" x14ac:dyDescent="0.2">
      <c r="B43" s="3"/>
      <c r="C43" s="25"/>
      <c r="D43" s="25"/>
    </row>
    <row r="44" spans="1:4" ht="17.100000000000001" customHeight="1" x14ac:dyDescent="0.2">
      <c r="A44" s="2" t="s">
        <v>22</v>
      </c>
    </row>
    <row r="45" spans="1:4" ht="17.100000000000001" customHeight="1" x14ac:dyDescent="0.2">
      <c r="A45" s="5"/>
      <c r="B45" s="5" t="s">
        <v>18</v>
      </c>
      <c r="C45" s="5" t="s">
        <v>27</v>
      </c>
      <c r="D45" s="5"/>
    </row>
    <row r="46" spans="1:4" ht="17.100000000000001" customHeight="1" x14ac:dyDescent="0.2">
      <c r="A46" s="24" t="s">
        <v>25</v>
      </c>
      <c r="B46" s="6">
        <v>0</v>
      </c>
      <c r="C46" s="385"/>
      <c r="D46" s="385"/>
    </row>
    <row r="47" spans="1:4" ht="17.100000000000001" customHeight="1" x14ac:dyDescent="0.2">
      <c r="A47" s="24" t="s">
        <v>26</v>
      </c>
      <c r="B47" s="6">
        <v>0</v>
      </c>
      <c r="C47" s="385"/>
      <c r="D47" s="385"/>
    </row>
    <row r="48" spans="1:4" ht="17.100000000000001" customHeight="1" x14ac:dyDescent="0.2">
      <c r="A48" s="24" t="s">
        <v>23</v>
      </c>
      <c r="B48" s="6">
        <v>0</v>
      </c>
      <c r="C48" s="385"/>
      <c r="D48" s="385"/>
    </row>
    <row r="49" spans="1:4" ht="17.100000000000001" customHeight="1" x14ac:dyDescent="0.2">
      <c r="A49" s="24" t="s">
        <v>24</v>
      </c>
      <c r="B49" s="6">
        <v>0</v>
      </c>
      <c r="C49" s="385"/>
      <c r="D49" s="385"/>
    </row>
    <row r="50" spans="1:4" ht="17.100000000000001" customHeight="1" x14ac:dyDescent="0.2">
      <c r="B50" s="3"/>
      <c r="C50" s="25"/>
      <c r="D50" s="25"/>
    </row>
    <row r="51" spans="1:4" ht="17.100000000000001" customHeight="1" thickBot="1" x14ac:dyDescent="0.25">
      <c r="A51" s="2" t="s">
        <v>28</v>
      </c>
    </row>
    <row r="52" spans="1:4" ht="17.100000000000001" customHeight="1" thickBot="1" x14ac:dyDescent="0.25">
      <c r="A52" s="73" t="s">
        <v>29</v>
      </c>
      <c r="B52" s="31" t="s">
        <v>18</v>
      </c>
      <c r="C52" s="9" t="s">
        <v>31</v>
      </c>
      <c r="D52" s="31" t="s">
        <v>18</v>
      </c>
    </row>
    <row r="53" spans="1:4" ht="18" customHeight="1" x14ac:dyDescent="0.2">
      <c r="A53" s="261" t="s">
        <v>196</v>
      </c>
      <c r="B53" s="29">
        <v>0</v>
      </c>
      <c r="C53" s="63" t="s">
        <v>82</v>
      </c>
      <c r="D53" s="30">
        <v>0</v>
      </c>
    </row>
    <row r="54" spans="1:4" ht="17.100000000000001" customHeight="1" x14ac:dyDescent="0.2">
      <c r="A54" s="7" t="s">
        <v>30</v>
      </c>
      <c r="B54" s="26">
        <v>0</v>
      </c>
      <c r="C54" s="27" t="s">
        <v>33</v>
      </c>
      <c r="D54" s="28">
        <v>0</v>
      </c>
    </row>
    <row r="55" spans="1:4" ht="17.100000000000001" customHeight="1" x14ac:dyDescent="0.2">
      <c r="A55" s="7" t="s">
        <v>44</v>
      </c>
      <c r="B55" s="41">
        <v>0</v>
      </c>
      <c r="C55" s="27" t="s">
        <v>34</v>
      </c>
      <c r="D55" s="28">
        <v>0</v>
      </c>
    </row>
    <row r="56" spans="1:4" ht="17.100000000000001" customHeight="1" x14ac:dyDescent="0.2">
      <c r="A56" s="7" t="s">
        <v>21</v>
      </c>
      <c r="B56" s="41">
        <v>0</v>
      </c>
      <c r="C56" s="27" t="s">
        <v>21</v>
      </c>
      <c r="D56" s="28">
        <v>0</v>
      </c>
    </row>
    <row r="57" spans="1:4" ht="17.100000000000001" customHeight="1" x14ac:dyDescent="0.2">
      <c r="A57" s="7" t="s">
        <v>21</v>
      </c>
      <c r="B57" s="41">
        <v>0</v>
      </c>
      <c r="C57" s="27" t="s">
        <v>21</v>
      </c>
      <c r="D57" s="28">
        <v>0</v>
      </c>
    </row>
    <row r="58" spans="1:4" ht="17.100000000000001" customHeight="1" thickBot="1" x14ac:dyDescent="0.25">
      <c r="A58" s="11" t="s">
        <v>21</v>
      </c>
      <c r="B58" s="42">
        <v>0</v>
      </c>
      <c r="C58" s="33" t="s">
        <v>21</v>
      </c>
      <c r="D58" s="34">
        <v>0</v>
      </c>
    </row>
    <row r="59" spans="1:4" ht="17.100000000000001" customHeight="1" thickBot="1" x14ac:dyDescent="0.25">
      <c r="A59" s="262" t="s">
        <v>198</v>
      </c>
      <c r="B59" s="20">
        <f>B53+B54-B55-B56-B57-B58</f>
        <v>0</v>
      </c>
      <c r="C59" s="35" t="s">
        <v>35</v>
      </c>
      <c r="D59" s="20">
        <f>SUM(D53:D58)</f>
        <v>0</v>
      </c>
    </row>
    <row r="60" spans="1:4" ht="36" customHeight="1" thickBot="1" x14ac:dyDescent="0.25">
      <c r="A60" s="189" t="s">
        <v>154</v>
      </c>
      <c r="B60" s="395"/>
      <c r="C60" s="395"/>
      <c r="D60" s="396"/>
    </row>
    <row r="61" spans="1:4" ht="17.100000000000001" customHeight="1" thickBot="1" x14ac:dyDescent="0.25"/>
    <row r="62" spans="1:4" ht="33" customHeight="1" thickBot="1" x14ac:dyDescent="0.25">
      <c r="A62" s="74" t="s">
        <v>187</v>
      </c>
      <c r="B62" s="31" t="s">
        <v>18</v>
      </c>
      <c r="C62" s="35" t="s">
        <v>31</v>
      </c>
      <c r="D62" s="31" t="s">
        <v>18</v>
      </c>
    </row>
    <row r="63" spans="1:4" ht="17.100000000000001" customHeight="1" x14ac:dyDescent="0.2">
      <c r="A63" s="261" t="s">
        <v>196</v>
      </c>
      <c r="B63" s="45">
        <v>0</v>
      </c>
      <c r="C63" s="48" t="s">
        <v>36</v>
      </c>
      <c r="D63" s="49">
        <v>0</v>
      </c>
    </row>
    <row r="64" spans="1:4" ht="17.100000000000001" customHeight="1" x14ac:dyDescent="0.2">
      <c r="A64" s="188" t="s">
        <v>199</v>
      </c>
      <c r="B64" s="46">
        <v>0</v>
      </c>
      <c r="C64" s="188" t="s">
        <v>71</v>
      </c>
      <c r="D64" s="26">
        <v>0</v>
      </c>
    </row>
    <row r="65" spans="1:4" ht="17.100000000000001" customHeight="1" x14ac:dyDescent="0.2">
      <c r="A65" s="84" t="s">
        <v>139</v>
      </c>
      <c r="B65" s="46">
        <v>0</v>
      </c>
      <c r="C65" s="27" t="s">
        <v>33</v>
      </c>
      <c r="D65" s="26">
        <v>0</v>
      </c>
    </row>
    <row r="66" spans="1:4" ht="17.100000000000001" customHeight="1" x14ac:dyDescent="0.2">
      <c r="A66" s="84" t="s">
        <v>140</v>
      </c>
      <c r="B66" s="44">
        <v>0</v>
      </c>
      <c r="C66" s="27" t="s">
        <v>34</v>
      </c>
      <c r="D66" s="26">
        <v>0</v>
      </c>
    </row>
    <row r="67" spans="1:4" ht="17.100000000000001" customHeight="1" x14ac:dyDescent="0.2">
      <c r="A67" s="84" t="s">
        <v>141</v>
      </c>
      <c r="B67" s="44">
        <v>0</v>
      </c>
      <c r="C67" s="27"/>
      <c r="D67" s="43">
        <v>0</v>
      </c>
    </row>
    <row r="68" spans="1:4" ht="17.100000000000001" customHeight="1" x14ac:dyDescent="0.2">
      <c r="A68" s="84" t="s">
        <v>142</v>
      </c>
      <c r="B68" s="44">
        <v>0</v>
      </c>
      <c r="C68" s="27" t="s">
        <v>37</v>
      </c>
      <c r="D68" s="41">
        <v>0</v>
      </c>
    </row>
    <row r="69" spans="1:4" ht="17.100000000000001" customHeight="1" x14ac:dyDescent="0.2">
      <c r="A69" s="84" t="s">
        <v>143</v>
      </c>
      <c r="B69" s="44">
        <v>0</v>
      </c>
      <c r="C69" s="7" t="s">
        <v>21</v>
      </c>
      <c r="D69" s="41">
        <v>0</v>
      </c>
    </row>
    <row r="70" spans="1:4" ht="17.100000000000001" customHeight="1" x14ac:dyDescent="0.2">
      <c r="A70" s="84" t="s">
        <v>144</v>
      </c>
      <c r="B70" s="44">
        <v>0</v>
      </c>
      <c r="C70" s="7" t="s">
        <v>21</v>
      </c>
      <c r="D70" s="41">
        <v>0</v>
      </c>
    </row>
    <row r="71" spans="1:4" ht="17.100000000000001" customHeight="1" x14ac:dyDescent="0.2">
      <c r="A71" s="84" t="s">
        <v>145</v>
      </c>
      <c r="B71" s="44">
        <v>0</v>
      </c>
      <c r="C71" s="33" t="s">
        <v>21</v>
      </c>
      <c r="D71" s="41">
        <v>0</v>
      </c>
    </row>
    <row r="72" spans="1:4" ht="17.100000000000001" customHeight="1" x14ac:dyDescent="0.2">
      <c r="A72" s="84" t="s">
        <v>146</v>
      </c>
      <c r="B72" s="44">
        <v>0</v>
      </c>
      <c r="C72" s="33" t="s">
        <v>21</v>
      </c>
      <c r="D72" s="41">
        <v>0</v>
      </c>
    </row>
    <row r="73" spans="1:4" ht="17.100000000000001" customHeight="1" x14ac:dyDescent="0.2">
      <c r="A73" s="84" t="s">
        <v>147</v>
      </c>
      <c r="B73" s="44">
        <v>0</v>
      </c>
      <c r="C73" s="33" t="s">
        <v>21</v>
      </c>
      <c r="D73" s="41">
        <v>0</v>
      </c>
    </row>
    <row r="74" spans="1:4" ht="33" customHeight="1" x14ac:dyDescent="0.2">
      <c r="A74" s="191" t="s">
        <v>148</v>
      </c>
      <c r="B74" s="44">
        <v>0</v>
      </c>
      <c r="C74" s="33" t="s">
        <v>21</v>
      </c>
      <c r="D74" s="41">
        <v>0</v>
      </c>
    </row>
    <row r="75" spans="1:4" ht="17.100000000000001" customHeight="1" x14ac:dyDescent="0.2">
      <c r="A75" s="188" t="s">
        <v>170</v>
      </c>
      <c r="B75" s="44">
        <v>0</v>
      </c>
      <c r="C75" s="33" t="s">
        <v>21</v>
      </c>
      <c r="D75" s="41">
        <v>0</v>
      </c>
    </row>
    <row r="76" spans="1:4" ht="18" customHeight="1" thickBot="1" x14ac:dyDescent="0.25">
      <c r="A76" s="84" t="s">
        <v>149</v>
      </c>
      <c r="B76" s="47">
        <v>0</v>
      </c>
      <c r="C76" s="50" t="s">
        <v>21</v>
      </c>
      <c r="D76" s="51">
        <v>0</v>
      </c>
    </row>
    <row r="77" spans="1:4" ht="17.100000000000001" customHeight="1" thickBot="1" x14ac:dyDescent="0.25">
      <c r="A77" s="262" t="s">
        <v>198</v>
      </c>
      <c r="B77" s="20">
        <f>B63+B64+B65-B66-B67-B68-B69-B70-B71-B72-B73-B74-B75-B76</f>
        <v>0</v>
      </c>
      <c r="C77" s="35" t="s">
        <v>38</v>
      </c>
      <c r="D77" s="20">
        <f>D63+D64+D65+D66+D67-D68-D69-D70-D71-D72-D73-D74-D75-D76</f>
        <v>0</v>
      </c>
    </row>
    <row r="78" spans="1:4" ht="40.5" customHeight="1" thickBot="1" x14ac:dyDescent="0.25">
      <c r="A78" s="189" t="s">
        <v>154</v>
      </c>
      <c r="B78" s="397"/>
      <c r="C78" s="395"/>
      <c r="D78" s="396"/>
    </row>
    <row r="79" spans="1:4" ht="17.100000000000001" customHeight="1" thickBot="1" x14ac:dyDescent="0.25">
      <c r="B79" s="3"/>
      <c r="C79" s="40"/>
      <c r="D79" s="3"/>
    </row>
    <row r="80" spans="1:4" ht="17.100000000000001" customHeight="1" thickBot="1" x14ac:dyDescent="0.25">
      <c r="A80" s="73" t="s">
        <v>193</v>
      </c>
      <c r="B80" s="31" t="s">
        <v>18</v>
      </c>
      <c r="C80" s="35" t="s">
        <v>31</v>
      </c>
      <c r="D80" s="65" t="s">
        <v>18</v>
      </c>
    </row>
    <row r="81" spans="1:4" ht="17.100000000000001" customHeight="1" x14ac:dyDescent="0.2">
      <c r="A81" s="261" t="s">
        <v>196</v>
      </c>
      <c r="B81" s="29">
        <v>0</v>
      </c>
      <c r="C81" s="36" t="s">
        <v>32</v>
      </c>
      <c r="D81" s="66">
        <v>0</v>
      </c>
    </row>
    <row r="82" spans="1:4" ht="17.100000000000001" customHeight="1" x14ac:dyDescent="0.2">
      <c r="A82" s="7" t="s">
        <v>39</v>
      </c>
      <c r="B82" s="26">
        <v>0</v>
      </c>
      <c r="C82" s="27" t="s">
        <v>33</v>
      </c>
      <c r="D82" s="64">
        <v>0</v>
      </c>
    </row>
    <row r="83" spans="1:4" ht="17.100000000000001" customHeight="1" x14ac:dyDescent="0.2">
      <c r="A83" s="7" t="s">
        <v>42</v>
      </c>
      <c r="B83" s="26">
        <v>0</v>
      </c>
      <c r="C83" s="27" t="s">
        <v>34</v>
      </c>
      <c r="D83" s="64">
        <v>0</v>
      </c>
    </row>
    <row r="84" spans="1:4" ht="28.5" customHeight="1" x14ac:dyDescent="0.2">
      <c r="A84" s="191" t="s">
        <v>135</v>
      </c>
      <c r="B84" s="26">
        <v>0</v>
      </c>
      <c r="C84" s="27" t="s">
        <v>21</v>
      </c>
      <c r="D84" s="64">
        <v>0</v>
      </c>
    </row>
    <row r="85" spans="1:4" ht="17.100000000000001" customHeight="1" x14ac:dyDescent="0.2">
      <c r="A85" s="7" t="s">
        <v>102</v>
      </c>
      <c r="B85" s="26">
        <v>0</v>
      </c>
      <c r="C85" s="27" t="s">
        <v>21</v>
      </c>
      <c r="D85" s="64">
        <v>0</v>
      </c>
    </row>
    <row r="86" spans="1:4" ht="17.100000000000001" customHeight="1" x14ac:dyDescent="0.2">
      <c r="A86" s="7" t="s">
        <v>55</v>
      </c>
      <c r="B86" s="41">
        <v>0</v>
      </c>
      <c r="C86" s="27" t="s">
        <v>21</v>
      </c>
      <c r="D86" s="64">
        <v>0</v>
      </c>
    </row>
    <row r="87" spans="1:4" ht="17.100000000000001" customHeight="1" x14ac:dyDescent="0.2">
      <c r="A87" s="7" t="s">
        <v>40</v>
      </c>
      <c r="B87" s="41">
        <v>0</v>
      </c>
      <c r="C87" s="27" t="s">
        <v>21</v>
      </c>
      <c r="D87" s="64">
        <v>0</v>
      </c>
    </row>
    <row r="88" spans="1:4" ht="17.100000000000001" customHeight="1" x14ac:dyDescent="0.2">
      <c r="A88" s="7" t="s">
        <v>41</v>
      </c>
      <c r="B88" s="41">
        <v>0</v>
      </c>
      <c r="C88" s="27" t="s">
        <v>21</v>
      </c>
      <c r="D88" s="26">
        <v>0</v>
      </c>
    </row>
    <row r="89" spans="1:4" ht="17.100000000000001" customHeight="1" x14ac:dyDescent="0.2">
      <c r="A89" s="193" t="s">
        <v>150</v>
      </c>
      <c r="B89" s="41">
        <v>0</v>
      </c>
      <c r="C89" s="33"/>
      <c r="D89" s="26">
        <v>0</v>
      </c>
    </row>
    <row r="90" spans="1:4" ht="23.1" customHeight="1" x14ac:dyDescent="0.2">
      <c r="A90" s="193" t="s">
        <v>151</v>
      </c>
      <c r="B90" s="41">
        <v>0</v>
      </c>
      <c r="C90" s="33"/>
      <c r="D90" s="32"/>
    </row>
    <row r="91" spans="1:4" ht="26.45" customHeight="1" x14ac:dyDescent="0.2">
      <c r="A91" s="282" t="s">
        <v>201</v>
      </c>
      <c r="B91" s="41">
        <v>0</v>
      </c>
      <c r="C91" s="33"/>
      <c r="D91" s="32"/>
    </row>
    <row r="92" spans="1:4" ht="26.45" customHeight="1" x14ac:dyDescent="0.2">
      <c r="A92" s="282" t="s">
        <v>200</v>
      </c>
      <c r="B92" s="41">
        <v>0</v>
      </c>
      <c r="C92" s="33"/>
      <c r="D92" s="32"/>
    </row>
    <row r="93" spans="1:4" ht="17.100000000000001" customHeight="1" x14ac:dyDescent="0.2">
      <c r="A93" s="193" t="s">
        <v>152</v>
      </c>
      <c r="B93" s="41">
        <v>0</v>
      </c>
      <c r="C93" s="33"/>
      <c r="D93" s="32"/>
    </row>
    <row r="94" spans="1:4" ht="32.25" customHeight="1" thickBot="1" x14ac:dyDescent="0.25">
      <c r="A94" s="192" t="s">
        <v>153</v>
      </c>
      <c r="B94" s="41">
        <v>0</v>
      </c>
      <c r="C94" s="33" t="s">
        <v>21</v>
      </c>
      <c r="D94" s="32">
        <v>0</v>
      </c>
    </row>
    <row r="95" spans="1:4" ht="17.100000000000001" customHeight="1" thickBot="1" x14ac:dyDescent="0.25">
      <c r="A95" s="262" t="s">
        <v>198</v>
      </c>
      <c r="B95" s="20">
        <f>B81+B82+B83+B84+B85-B86-B87-B88-B89-B90-B91-B92-B93-B94</f>
        <v>0</v>
      </c>
      <c r="C95" s="35" t="s">
        <v>43</v>
      </c>
      <c r="D95" s="67">
        <f>SUM(D81:D94)</f>
        <v>0</v>
      </c>
    </row>
    <row r="96" spans="1:4" ht="39.75" customHeight="1" thickBot="1" x14ac:dyDescent="0.25">
      <c r="A96" s="189" t="s">
        <v>154</v>
      </c>
      <c r="B96" s="398"/>
      <c r="C96" s="395"/>
      <c r="D96" s="396"/>
    </row>
    <row r="97" spans="1:4" ht="17.100000000000001" customHeight="1" thickBot="1" x14ac:dyDescent="0.25">
      <c r="B97" s="3"/>
      <c r="C97" s="40"/>
      <c r="D97" s="68"/>
    </row>
    <row r="98" spans="1:4" ht="17.100000000000001" customHeight="1" thickBot="1" x14ac:dyDescent="0.25">
      <c r="A98" s="73" t="s">
        <v>194</v>
      </c>
      <c r="B98" s="31" t="s">
        <v>18</v>
      </c>
      <c r="C98" s="35" t="s">
        <v>31</v>
      </c>
      <c r="D98" s="31" t="s">
        <v>18</v>
      </c>
    </row>
    <row r="99" spans="1:4" ht="17.100000000000001" customHeight="1" x14ac:dyDescent="0.2">
      <c r="A99" s="261" t="s">
        <v>196</v>
      </c>
      <c r="B99" s="29">
        <v>0</v>
      </c>
      <c r="C99" s="36" t="s">
        <v>32</v>
      </c>
      <c r="D99" s="29">
        <v>0</v>
      </c>
    </row>
    <row r="100" spans="1:4" ht="17.100000000000001" customHeight="1" x14ac:dyDescent="0.2">
      <c r="A100" s="7" t="s">
        <v>48</v>
      </c>
      <c r="B100" s="26">
        <v>0</v>
      </c>
      <c r="C100" s="27" t="s">
        <v>33</v>
      </c>
      <c r="D100" s="26">
        <v>0</v>
      </c>
    </row>
    <row r="101" spans="1:4" ht="17.100000000000001" customHeight="1" x14ac:dyDescent="0.2">
      <c r="A101" s="7" t="s">
        <v>49</v>
      </c>
      <c r="B101" s="140">
        <f>D128-B129+D130-B131</f>
        <v>0</v>
      </c>
      <c r="C101" s="27" t="s">
        <v>34</v>
      </c>
      <c r="D101" s="26">
        <v>0</v>
      </c>
    </row>
    <row r="102" spans="1:4" ht="16.5" customHeight="1" x14ac:dyDescent="0.2">
      <c r="A102" s="194" t="s">
        <v>50</v>
      </c>
      <c r="B102" s="26">
        <v>0</v>
      </c>
      <c r="C102" s="7" t="s">
        <v>21</v>
      </c>
      <c r="D102" s="26">
        <v>0</v>
      </c>
    </row>
    <row r="103" spans="1:4" ht="16.5" customHeight="1" x14ac:dyDescent="0.2">
      <c r="A103" s="191" t="s">
        <v>155</v>
      </c>
      <c r="B103" s="219">
        <f>B134+B135</f>
        <v>0</v>
      </c>
      <c r="C103" s="7" t="s">
        <v>21</v>
      </c>
      <c r="D103" s="26">
        <v>0</v>
      </c>
    </row>
    <row r="104" spans="1:4" ht="17.100000000000001" customHeight="1" x14ac:dyDescent="0.2">
      <c r="A104" s="84" t="s">
        <v>156</v>
      </c>
      <c r="B104" s="26">
        <v>0</v>
      </c>
      <c r="C104" s="7" t="s">
        <v>21</v>
      </c>
      <c r="D104" s="26">
        <v>0</v>
      </c>
    </row>
    <row r="105" spans="1:4" ht="17.25" customHeight="1" x14ac:dyDescent="0.2">
      <c r="A105" s="194" t="s">
        <v>51</v>
      </c>
      <c r="B105" s="26">
        <v>0</v>
      </c>
      <c r="C105" s="7" t="s">
        <v>21</v>
      </c>
      <c r="D105" s="26">
        <v>0</v>
      </c>
    </row>
    <row r="106" spans="1:4" ht="17.100000000000001" customHeight="1" x14ac:dyDescent="0.2">
      <c r="A106" s="194" t="s">
        <v>54</v>
      </c>
      <c r="B106" s="230">
        <v>0</v>
      </c>
      <c r="C106" s="7" t="s">
        <v>21</v>
      </c>
      <c r="D106" s="26">
        <v>0</v>
      </c>
    </row>
    <row r="107" spans="1:4" ht="16.5" customHeight="1" x14ac:dyDescent="0.2">
      <c r="A107" s="194" t="s">
        <v>53</v>
      </c>
      <c r="B107" s="41">
        <v>0</v>
      </c>
      <c r="C107" s="7" t="s">
        <v>21</v>
      </c>
      <c r="D107" s="26">
        <v>0</v>
      </c>
    </row>
    <row r="108" spans="1:4" ht="17.45" customHeight="1" x14ac:dyDescent="0.2">
      <c r="A108" s="192" t="s">
        <v>94</v>
      </c>
      <c r="B108" s="41">
        <v>0</v>
      </c>
      <c r="C108" s="7" t="s">
        <v>21</v>
      </c>
      <c r="D108" s="26">
        <v>0</v>
      </c>
    </row>
    <row r="109" spans="1:4" ht="26.45" customHeight="1" x14ac:dyDescent="0.2">
      <c r="A109" s="192" t="s">
        <v>95</v>
      </c>
      <c r="B109" s="41">
        <v>0</v>
      </c>
      <c r="C109" s="7" t="s">
        <v>21</v>
      </c>
      <c r="D109" s="26">
        <v>0</v>
      </c>
    </row>
    <row r="110" spans="1:4" ht="26.45" customHeight="1" x14ac:dyDescent="0.2">
      <c r="A110" s="282" t="s">
        <v>217</v>
      </c>
      <c r="B110" s="41">
        <v>0</v>
      </c>
      <c r="C110" s="7"/>
      <c r="D110" s="26">
        <v>0</v>
      </c>
    </row>
    <row r="111" spans="1:4" ht="17.100000000000001" customHeight="1" x14ac:dyDescent="0.2">
      <c r="A111" s="194" t="s">
        <v>52</v>
      </c>
      <c r="B111" s="41">
        <v>0</v>
      </c>
      <c r="C111" s="7" t="s">
        <v>21</v>
      </c>
      <c r="D111" s="26">
        <v>0</v>
      </c>
    </row>
    <row r="112" spans="1:4" ht="30" customHeight="1" thickBot="1" x14ac:dyDescent="0.25">
      <c r="A112" s="195" t="s">
        <v>64</v>
      </c>
      <c r="B112" s="41">
        <v>0</v>
      </c>
      <c r="C112" s="11"/>
      <c r="D112" s="26">
        <v>0</v>
      </c>
    </row>
    <row r="113" spans="1:4" ht="17.100000000000001" customHeight="1" thickBot="1" x14ac:dyDescent="0.25">
      <c r="A113" s="263" t="s">
        <v>198</v>
      </c>
      <c r="B113" s="20">
        <f>B99+B100+B101+B102+B103+B104+B105-B106-B107-B108-B109-B111-B112</f>
        <v>0</v>
      </c>
      <c r="C113" s="9" t="s">
        <v>72</v>
      </c>
      <c r="D113" s="20">
        <f>SUM(D99:D112)</f>
        <v>0</v>
      </c>
    </row>
    <row r="114" spans="1:4" ht="35.25" customHeight="1" thickBot="1" x14ac:dyDescent="0.25">
      <c r="A114" s="189" t="s">
        <v>154</v>
      </c>
      <c r="B114" s="394"/>
      <c r="C114" s="395"/>
      <c r="D114" s="396"/>
    </row>
    <row r="115" spans="1:4" ht="17.100000000000001" customHeight="1" x14ac:dyDescent="0.2">
      <c r="A115" s="1"/>
      <c r="B115" s="17"/>
      <c r="C115" s="1"/>
      <c r="D115" s="1"/>
    </row>
    <row r="116" spans="1:4" ht="36" customHeight="1" x14ac:dyDescent="0.2">
      <c r="A116" s="276" t="s">
        <v>63</v>
      </c>
      <c r="B116" s="237" t="s">
        <v>86</v>
      </c>
      <c r="C116" s="237" t="s">
        <v>87</v>
      </c>
    </row>
    <row r="117" spans="1:4" ht="15" customHeight="1" x14ac:dyDescent="0.2">
      <c r="A117" s="95" t="s">
        <v>157</v>
      </c>
      <c r="B117" s="6">
        <v>0</v>
      </c>
      <c r="C117" s="6">
        <v>0</v>
      </c>
    </row>
    <row r="118" spans="1:4" ht="15" customHeight="1" x14ac:dyDescent="0.2">
      <c r="A118" s="95" t="s">
        <v>158</v>
      </c>
      <c r="B118" s="6">
        <v>0</v>
      </c>
      <c r="C118" s="6">
        <v>0</v>
      </c>
    </row>
    <row r="119" spans="1:4" ht="15" customHeight="1" x14ac:dyDescent="0.2">
      <c r="A119" s="95" t="s">
        <v>159</v>
      </c>
      <c r="B119" s="6">
        <v>0</v>
      </c>
      <c r="C119" s="6">
        <v>0</v>
      </c>
    </row>
    <row r="120" spans="1:4" ht="30" customHeight="1" x14ac:dyDescent="0.2">
      <c r="A120" s="94" t="s">
        <v>160</v>
      </c>
      <c r="B120" s="6">
        <v>0</v>
      </c>
      <c r="C120" s="6">
        <v>0</v>
      </c>
    </row>
    <row r="121" spans="1:4" ht="17.45" customHeight="1" x14ac:dyDescent="0.2">
      <c r="A121" s="94" t="s">
        <v>10</v>
      </c>
      <c r="B121" s="6">
        <f>SUM(B117:B120)</f>
        <v>0</v>
      </c>
      <c r="C121" s="6">
        <f>SUM(C117:C120)</f>
        <v>0</v>
      </c>
      <c r="D121" s="196"/>
    </row>
    <row r="122" spans="1:4" ht="17.45" customHeight="1" x14ac:dyDescent="0.2">
      <c r="A122" s="107"/>
      <c r="B122" s="3"/>
      <c r="C122" s="3"/>
      <c r="D122" s="196"/>
    </row>
    <row r="123" spans="1:4" ht="38.25" customHeight="1" x14ac:dyDescent="0.2">
      <c r="A123" s="347" t="s">
        <v>188</v>
      </c>
      <c r="B123" s="277" t="s">
        <v>12</v>
      </c>
      <c r="D123" s="187"/>
    </row>
    <row r="124" spans="1:4" ht="17.100000000000001" customHeight="1" x14ac:dyDescent="0.2">
      <c r="A124" s="271" t="s">
        <v>202</v>
      </c>
      <c r="B124" s="6">
        <v>0</v>
      </c>
      <c r="D124" s="260"/>
    </row>
    <row r="125" spans="1:4" ht="26.1" customHeight="1" x14ac:dyDescent="0.2">
      <c r="A125" s="271" t="s">
        <v>203</v>
      </c>
      <c r="B125" s="6">
        <v>0</v>
      </c>
      <c r="D125" s="187"/>
    </row>
    <row r="126" spans="1:4" ht="16.5" customHeight="1" x14ac:dyDescent="0.2"/>
    <row r="127" spans="1:4" ht="33" customHeight="1" x14ac:dyDescent="0.2">
      <c r="A127" s="276" t="s">
        <v>61</v>
      </c>
      <c r="B127" s="280" t="s">
        <v>88</v>
      </c>
      <c r="C127" s="236" t="s">
        <v>62</v>
      </c>
      <c r="D127" s="236" t="s">
        <v>10</v>
      </c>
    </row>
    <row r="128" spans="1:4" ht="17.100000000000001" customHeight="1" x14ac:dyDescent="0.2">
      <c r="A128" s="5" t="s">
        <v>86</v>
      </c>
      <c r="B128" s="6">
        <v>0</v>
      </c>
      <c r="C128" s="6">
        <v>0</v>
      </c>
      <c r="D128" s="115">
        <f>B128+C128</f>
        <v>0</v>
      </c>
    </row>
    <row r="129" spans="1:5" ht="17.100000000000001" customHeight="1" x14ac:dyDescent="0.2">
      <c r="A129" s="5" t="s">
        <v>115</v>
      </c>
      <c r="B129" s="391">
        <f>'Transferové odpisy'!H26</f>
        <v>0</v>
      </c>
      <c r="C129" s="392"/>
      <c r="D129" s="393"/>
      <c r="E129" s="3"/>
    </row>
    <row r="130" spans="1:5" ht="17.100000000000001" customHeight="1" x14ac:dyDescent="0.2">
      <c r="A130" s="5" t="s">
        <v>87</v>
      </c>
      <c r="B130" s="6">
        <v>0</v>
      </c>
      <c r="C130" s="6">
        <v>0</v>
      </c>
      <c r="D130" s="115">
        <f>B130+C130</f>
        <v>0</v>
      </c>
    </row>
    <row r="131" spans="1:5" ht="17.100000000000001" customHeight="1" x14ac:dyDescent="0.2">
      <c r="A131" s="5" t="s">
        <v>115</v>
      </c>
      <c r="B131" s="391">
        <f>'Transferové odpisy'!I26</f>
        <v>0</v>
      </c>
      <c r="C131" s="392">
        <v>0</v>
      </c>
      <c r="D131" s="393">
        <f>B131+C131</f>
        <v>0</v>
      </c>
      <c r="E131" s="3"/>
    </row>
    <row r="132" spans="1:5" ht="17.100000000000001" customHeight="1" x14ac:dyDescent="0.2">
      <c r="A132" s="107"/>
      <c r="B132" s="3"/>
      <c r="C132" s="3"/>
      <c r="D132" s="196"/>
    </row>
    <row r="133" spans="1:5" ht="38.25" customHeight="1" x14ac:dyDescent="0.2">
      <c r="A133" s="200" t="s">
        <v>190</v>
      </c>
      <c r="B133" s="281" t="s">
        <v>189</v>
      </c>
      <c r="C133" s="201" t="s">
        <v>161</v>
      </c>
    </row>
    <row r="134" spans="1:5" ht="15" customHeight="1" x14ac:dyDescent="0.2">
      <c r="A134" s="95" t="s">
        <v>116</v>
      </c>
      <c r="B134" s="6">
        <v>0</v>
      </c>
      <c r="C134" s="6">
        <v>0</v>
      </c>
    </row>
    <row r="135" spans="1:5" ht="15" customHeight="1" x14ac:dyDescent="0.2">
      <c r="A135" s="95" t="s">
        <v>117</v>
      </c>
      <c r="B135" s="6">
        <v>0</v>
      </c>
      <c r="C135" s="6">
        <v>0</v>
      </c>
    </row>
    <row r="136" spans="1:5" ht="17.45" customHeight="1" x14ac:dyDescent="0.2">
      <c r="A136" s="107"/>
      <c r="B136" s="3"/>
      <c r="C136" s="3"/>
      <c r="D136" s="196"/>
    </row>
    <row r="137" spans="1:5" ht="28.5" customHeight="1" x14ac:dyDescent="0.2">
      <c r="A137" s="278" t="s">
        <v>191</v>
      </c>
      <c r="B137" s="279" t="s">
        <v>12</v>
      </c>
    </row>
    <row r="138" spans="1:5" ht="15" customHeight="1" x14ac:dyDescent="0.2">
      <c r="A138" s="5" t="s">
        <v>78</v>
      </c>
      <c r="B138" s="135">
        <f>B55</f>
        <v>0</v>
      </c>
      <c r="C138" s="82" t="s">
        <v>65</v>
      </c>
    </row>
    <row r="139" spans="1:5" ht="15" customHeight="1" x14ac:dyDescent="0.2">
      <c r="A139" s="272" t="s">
        <v>186</v>
      </c>
      <c r="B139" s="135">
        <f>B75</f>
        <v>0</v>
      </c>
      <c r="C139" s="96" t="s">
        <v>89</v>
      </c>
    </row>
    <row r="140" spans="1:5" ht="15" customHeight="1" x14ac:dyDescent="0.2">
      <c r="A140" s="5" t="s">
        <v>76</v>
      </c>
      <c r="B140" s="389">
        <f>B87+B89+B90+B91+B92+B93</f>
        <v>0</v>
      </c>
    </row>
    <row r="141" spans="1:5" ht="15" customHeight="1" x14ac:dyDescent="0.2">
      <c r="A141" s="5" t="s">
        <v>77</v>
      </c>
      <c r="B141" s="390"/>
    </row>
    <row r="142" spans="1:5" ht="15" customHeight="1" thickBot="1" x14ac:dyDescent="0.25">
      <c r="A142" s="272" t="s">
        <v>138</v>
      </c>
      <c r="B142" s="135">
        <f>B111</f>
        <v>0</v>
      </c>
    </row>
    <row r="143" spans="1:5" ht="15" customHeight="1" thickBot="1" x14ac:dyDescent="0.25">
      <c r="A143" s="97" t="s">
        <v>10</v>
      </c>
      <c r="B143" s="137">
        <f>SUM(B138:B142)</f>
        <v>0</v>
      </c>
    </row>
    <row r="144" spans="1:5" ht="15" customHeight="1" x14ac:dyDescent="0.2">
      <c r="A144" s="58"/>
      <c r="B144" s="3"/>
    </row>
    <row r="145" spans="1:4" ht="19.5" customHeight="1" x14ac:dyDescent="0.2">
      <c r="A145" s="83" t="s">
        <v>119</v>
      </c>
      <c r="B145" s="118">
        <f ca="1">TODAY()</f>
        <v>45754</v>
      </c>
    </row>
    <row r="146" spans="1:4" ht="19.5" customHeight="1" x14ac:dyDescent="0.2">
      <c r="A146" s="83" t="s">
        <v>96</v>
      </c>
      <c r="B146" s="269"/>
      <c r="C146" s="83" t="s">
        <v>91</v>
      </c>
      <c r="D146" s="82" t="s">
        <v>97</v>
      </c>
    </row>
    <row r="147" spans="1:4" ht="19.5" customHeight="1" x14ac:dyDescent="0.2">
      <c r="A147" s="83" t="s">
        <v>98</v>
      </c>
      <c r="B147" s="86"/>
    </row>
    <row r="148" spans="1:4" ht="19.5" customHeight="1" x14ac:dyDescent="0.2">
      <c r="A148" s="83" t="s">
        <v>99</v>
      </c>
      <c r="B148" s="269"/>
      <c r="C148" s="83" t="s">
        <v>91</v>
      </c>
      <c r="D148" s="82" t="s">
        <v>97</v>
      </c>
    </row>
    <row r="151" spans="1:4" ht="20.100000000000001" customHeight="1" x14ac:dyDescent="0.2"/>
    <row r="152" spans="1:4" ht="20.100000000000001" customHeight="1" x14ac:dyDescent="0.2">
      <c r="A152" s="83"/>
      <c r="B152" s="82"/>
    </row>
    <row r="153" spans="1:4" ht="20.100000000000001" customHeight="1" x14ac:dyDescent="0.2">
      <c r="D153" s="82"/>
    </row>
  </sheetData>
  <mergeCells count="36">
    <mergeCell ref="B140:B141"/>
    <mergeCell ref="B129:D129"/>
    <mergeCell ref="B131:D131"/>
    <mergeCell ref="C42:D42"/>
    <mergeCell ref="C48:D48"/>
    <mergeCell ref="B114:D114"/>
    <mergeCell ref="B60:D60"/>
    <mergeCell ref="B78:D78"/>
    <mergeCell ref="B96:D96"/>
    <mergeCell ref="C49:D49"/>
    <mergeCell ref="C46:D46"/>
    <mergeCell ref="C35:D35"/>
    <mergeCell ref="C36:D36"/>
    <mergeCell ref="C37:D37"/>
    <mergeCell ref="A22:B22"/>
    <mergeCell ref="C47:D47"/>
    <mergeCell ref="C38:D38"/>
    <mergeCell ref="C39:D39"/>
    <mergeCell ref="C40:D40"/>
    <mergeCell ref="C41:D41"/>
    <mergeCell ref="C34:D34"/>
    <mergeCell ref="C3:D3"/>
    <mergeCell ref="A16:B16"/>
    <mergeCell ref="A7:B7"/>
    <mergeCell ref="A26:B26"/>
    <mergeCell ref="A24:B24"/>
    <mergeCell ref="A23:B23"/>
    <mergeCell ref="A21:B21"/>
    <mergeCell ref="A13:B13"/>
    <mergeCell ref="A15:B15"/>
    <mergeCell ref="A25:B25"/>
    <mergeCell ref="A8:B8"/>
    <mergeCell ref="A9:B9"/>
    <mergeCell ref="A10:B10"/>
    <mergeCell ref="A11:B11"/>
    <mergeCell ref="A12:B12"/>
  </mergeCells>
  <phoneticPr fontId="2" type="noConversion"/>
  <pageMargins left="0.19685039370078741" right="0.19685039370078741" top="0.39370078740157483" bottom="0.19685039370078741" header="0.51181102362204722" footer="0.51181102362204722"/>
  <pageSetup paperSize="9" scale="94" fitToHeight="0" orientation="portrait" r:id="rId1"/>
  <headerFooter alignWithMargins="0"/>
  <rowBreaks count="3" manualBreakCount="3">
    <brk id="43" max="16383" man="1"/>
    <brk id="78" max="16383" man="1"/>
    <brk id="11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M53"/>
  <sheetViews>
    <sheetView showGridLines="0" zoomScaleNormal="10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RowHeight="12.75" x14ac:dyDescent="0.2"/>
  <cols>
    <col min="1" max="1" width="7.85546875" style="99" customWidth="1"/>
    <col min="2" max="2" width="38.85546875" customWidth="1"/>
    <col min="3" max="3" width="17.7109375" customWidth="1"/>
    <col min="4" max="4" width="21.85546875" customWidth="1"/>
    <col min="5" max="12" width="17.7109375" customWidth="1"/>
    <col min="13" max="13" width="18.28515625" customWidth="1"/>
  </cols>
  <sheetData>
    <row r="1" spans="1:13" ht="26.25" x14ac:dyDescent="0.4">
      <c r="B1" s="15" t="s">
        <v>204</v>
      </c>
      <c r="I1" s="83"/>
      <c r="J1" s="71" t="str">
        <f>'Popis SÚ a nákl.účtů'!D2</f>
        <v>číslo org.: 14XX</v>
      </c>
    </row>
    <row r="2" spans="1:13" ht="23.25" customHeight="1" x14ac:dyDescent="0.25">
      <c r="B2" s="71" t="s">
        <v>74</v>
      </c>
      <c r="D2" s="366">
        <f>'Popis SÚ a nákl.účtů'!C3</f>
        <v>0</v>
      </c>
      <c r="E2" s="366"/>
      <c r="F2" s="366"/>
      <c r="G2" s="366"/>
      <c r="H2" s="366"/>
      <c r="I2" s="366"/>
    </row>
    <row r="3" spans="1:13" ht="13.5" thickBot="1" x14ac:dyDescent="0.25">
      <c r="B3" s="330" t="s">
        <v>127</v>
      </c>
    </row>
    <row r="4" spans="1:13" ht="17.100000000000001" customHeight="1" thickBot="1" x14ac:dyDescent="0.25">
      <c r="A4" s="408" t="s">
        <v>123</v>
      </c>
      <c r="B4" s="37"/>
      <c r="C4" s="401" t="s">
        <v>69</v>
      </c>
      <c r="D4" s="407"/>
      <c r="E4" s="407"/>
      <c r="F4" s="407"/>
      <c r="G4" s="401" t="s">
        <v>56</v>
      </c>
      <c r="H4" s="402"/>
      <c r="I4" s="403"/>
      <c r="J4" s="404" t="s">
        <v>57</v>
      </c>
      <c r="K4" s="405"/>
      <c r="L4" s="406"/>
      <c r="M4" s="399" t="s">
        <v>211</v>
      </c>
    </row>
    <row r="5" spans="1:13" s="257" customFormat="1" ht="52.5" customHeight="1" thickBot="1" x14ac:dyDescent="0.25">
      <c r="A5" s="409"/>
      <c r="B5" s="203" t="s">
        <v>66</v>
      </c>
      <c r="C5" s="202" t="s">
        <v>205</v>
      </c>
      <c r="D5" s="203" t="s">
        <v>206</v>
      </c>
      <c r="E5" s="202" t="s">
        <v>207</v>
      </c>
      <c r="F5" s="270" t="s">
        <v>208</v>
      </c>
      <c r="G5" s="204" t="s">
        <v>209</v>
      </c>
      <c r="H5" s="205" t="s">
        <v>210</v>
      </c>
      <c r="I5" s="206" t="s">
        <v>122</v>
      </c>
      <c r="J5" s="207" t="s">
        <v>67</v>
      </c>
      <c r="K5" s="207" t="s">
        <v>121</v>
      </c>
      <c r="L5" s="207" t="s">
        <v>101</v>
      </c>
      <c r="M5" s="400"/>
    </row>
    <row r="6" spans="1:13" ht="17.100000000000001" customHeight="1" x14ac:dyDescent="0.2">
      <c r="A6" s="414" t="s">
        <v>129</v>
      </c>
      <c r="B6" s="144" t="s">
        <v>126</v>
      </c>
      <c r="C6" s="148"/>
      <c r="D6" s="128" t="s">
        <v>114</v>
      </c>
      <c r="E6" s="89"/>
      <c r="F6" s="90"/>
      <c r="G6" s="153" t="s">
        <v>114</v>
      </c>
      <c r="H6" s="89"/>
      <c r="I6" s="92"/>
      <c r="J6" s="148"/>
      <c r="K6" s="128" t="s">
        <v>114</v>
      </c>
      <c r="L6" s="128" t="s">
        <v>114</v>
      </c>
      <c r="M6" s="159" t="s">
        <v>114</v>
      </c>
    </row>
    <row r="7" spans="1:13" ht="17.100000000000001" customHeight="1" x14ac:dyDescent="0.2">
      <c r="A7" s="415"/>
      <c r="B7" s="145" t="s">
        <v>124</v>
      </c>
      <c r="C7" s="52"/>
      <c r="D7" s="124" t="s">
        <v>114</v>
      </c>
      <c r="E7" s="18"/>
      <c r="F7" s="88"/>
      <c r="G7" s="125" t="s">
        <v>114</v>
      </c>
      <c r="H7" s="18"/>
      <c r="I7" s="77"/>
      <c r="J7" s="52"/>
      <c r="K7" s="124" t="s">
        <v>114</v>
      </c>
      <c r="L7" s="124" t="s">
        <v>114</v>
      </c>
      <c r="M7" s="126" t="s">
        <v>114</v>
      </c>
    </row>
    <row r="8" spans="1:13" ht="17.100000000000001" customHeight="1" x14ac:dyDescent="0.2">
      <c r="A8" s="415"/>
      <c r="B8" s="273" t="s">
        <v>178</v>
      </c>
      <c r="C8" s="52"/>
      <c r="D8" s="124" t="s">
        <v>114</v>
      </c>
      <c r="E8" s="18"/>
      <c r="F8" s="88"/>
      <c r="G8" s="125" t="s">
        <v>114</v>
      </c>
      <c r="H8" s="18"/>
      <c r="I8" s="77"/>
      <c r="J8" s="52"/>
      <c r="K8" s="124" t="s">
        <v>114</v>
      </c>
      <c r="L8" s="124" t="s">
        <v>114</v>
      </c>
      <c r="M8" s="126" t="s">
        <v>114</v>
      </c>
    </row>
    <row r="9" spans="1:13" ht="17.100000000000001" customHeight="1" x14ac:dyDescent="0.2">
      <c r="A9" s="415"/>
      <c r="B9" s="273" t="s">
        <v>179</v>
      </c>
      <c r="C9" s="52"/>
      <c r="D9" s="124" t="s">
        <v>114</v>
      </c>
      <c r="E9" s="18"/>
      <c r="F9" s="88"/>
      <c r="G9" s="125" t="s">
        <v>114</v>
      </c>
      <c r="H9" s="18"/>
      <c r="I9" s="77"/>
      <c r="J9" s="52"/>
      <c r="K9" s="124" t="s">
        <v>114</v>
      </c>
      <c r="L9" s="124" t="s">
        <v>114</v>
      </c>
      <c r="M9" s="126" t="s">
        <v>114</v>
      </c>
    </row>
    <row r="10" spans="1:13" ht="17.100000000000001" customHeight="1" x14ac:dyDescent="0.2">
      <c r="A10" s="415"/>
      <c r="B10" s="273" t="s">
        <v>180</v>
      </c>
      <c r="C10" s="52"/>
      <c r="D10" s="124" t="s">
        <v>114</v>
      </c>
      <c r="E10" s="18"/>
      <c r="F10" s="88"/>
      <c r="G10" s="125" t="s">
        <v>114</v>
      </c>
      <c r="H10" s="18"/>
      <c r="I10" s="77"/>
      <c r="J10" s="52"/>
      <c r="K10" s="124" t="s">
        <v>114</v>
      </c>
      <c r="L10" s="124" t="s">
        <v>114</v>
      </c>
      <c r="M10" s="126" t="s">
        <v>114</v>
      </c>
    </row>
    <row r="11" spans="1:13" ht="17.100000000000001" customHeight="1" x14ac:dyDescent="0.2">
      <c r="A11" s="415"/>
      <c r="B11" s="339" t="s">
        <v>21</v>
      </c>
      <c r="C11" s="52"/>
      <c r="D11" s="124" t="s">
        <v>114</v>
      </c>
      <c r="E11" s="18"/>
      <c r="F11" s="88"/>
      <c r="G11" s="125" t="s">
        <v>114</v>
      </c>
      <c r="H11" s="18"/>
      <c r="I11" s="77"/>
      <c r="J11" s="52"/>
      <c r="K11" s="124" t="s">
        <v>114</v>
      </c>
      <c r="L11" s="124" t="s">
        <v>114</v>
      </c>
      <c r="M11" s="126" t="s">
        <v>114</v>
      </c>
    </row>
    <row r="12" spans="1:13" ht="17.100000000000001" customHeight="1" x14ac:dyDescent="0.2">
      <c r="A12" s="415"/>
      <c r="B12" s="339" t="s">
        <v>21</v>
      </c>
      <c r="C12" s="52"/>
      <c r="D12" s="124" t="s">
        <v>114</v>
      </c>
      <c r="E12" s="18"/>
      <c r="F12" s="88"/>
      <c r="G12" s="125" t="s">
        <v>114</v>
      </c>
      <c r="H12" s="18"/>
      <c r="I12" s="77"/>
      <c r="J12" s="52"/>
      <c r="K12" s="124" t="s">
        <v>114</v>
      </c>
      <c r="L12" s="124" t="s">
        <v>114</v>
      </c>
      <c r="M12" s="126" t="s">
        <v>114</v>
      </c>
    </row>
    <row r="13" spans="1:13" ht="17.100000000000001" customHeight="1" x14ac:dyDescent="0.2">
      <c r="A13" s="415"/>
      <c r="B13" s="339" t="s">
        <v>21</v>
      </c>
      <c r="C13" s="52"/>
      <c r="D13" s="124" t="s">
        <v>114</v>
      </c>
      <c r="E13" s="18"/>
      <c r="F13" s="88"/>
      <c r="G13" s="125" t="s">
        <v>114</v>
      </c>
      <c r="H13" s="18"/>
      <c r="I13" s="77"/>
      <c r="J13" s="52"/>
      <c r="K13" s="124" t="s">
        <v>114</v>
      </c>
      <c r="L13" s="124" t="s">
        <v>114</v>
      </c>
      <c r="M13" s="126" t="s">
        <v>114</v>
      </c>
    </row>
    <row r="14" spans="1:13" ht="17.100000000000001" customHeight="1" thickBot="1" x14ac:dyDescent="0.25">
      <c r="A14" s="416"/>
      <c r="B14" s="340" t="s">
        <v>21</v>
      </c>
      <c r="C14" s="169"/>
      <c r="D14" s="162" t="s">
        <v>114</v>
      </c>
      <c r="E14" s="19"/>
      <c r="F14" s="168"/>
      <c r="G14" s="164" t="s">
        <v>114</v>
      </c>
      <c r="H14" s="19"/>
      <c r="I14" s="166"/>
      <c r="J14" s="169"/>
      <c r="K14" s="162" t="s">
        <v>114</v>
      </c>
      <c r="L14" s="162" t="s">
        <v>114</v>
      </c>
      <c r="M14" s="165" t="s">
        <v>114</v>
      </c>
    </row>
    <row r="15" spans="1:13" ht="17.100000000000001" customHeight="1" x14ac:dyDescent="0.2">
      <c r="A15" s="414" t="s">
        <v>128</v>
      </c>
      <c r="B15" s="341" t="s">
        <v>212</v>
      </c>
      <c r="C15" s="148"/>
      <c r="D15" s="128" t="s">
        <v>114</v>
      </c>
      <c r="E15" s="60"/>
      <c r="F15" s="167"/>
      <c r="G15" s="158" t="s">
        <v>114</v>
      </c>
      <c r="H15" s="60"/>
      <c r="I15" s="160"/>
      <c r="J15" s="148"/>
      <c r="K15" s="128" t="s">
        <v>114</v>
      </c>
      <c r="L15" s="128" t="s">
        <v>114</v>
      </c>
      <c r="M15" s="159" t="s">
        <v>114</v>
      </c>
    </row>
    <row r="16" spans="1:13" ht="17.100000000000001" customHeight="1" x14ac:dyDescent="0.2">
      <c r="A16" s="415"/>
      <c r="B16" s="342" t="s">
        <v>21</v>
      </c>
      <c r="C16" s="52"/>
      <c r="D16" s="124" t="s">
        <v>114</v>
      </c>
      <c r="E16" s="18"/>
      <c r="F16" s="53"/>
      <c r="G16" s="154" t="s">
        <v>114</v>
      </c>
      <c r="H16" s="18"/>
      <c r="I16" s="77"/>
      <c r="J16" s="52"/>
      <c r="K16" s="124" t="s">
        <v>114</v>
      </c>
      <c r="L16" s="124" t="s">
        <v>114</v>
      </c>
      <c r="M16" s="126" t="s">
        <v>114</v>
      </c>
    </row>
    <row r="17" spans="1:13" ht="17.100000000000001" customHeight="1" x14ac:dyDescent="0.2">
      <c r="A17" s="415"/>
      <c r="B17" s="342" t="s">
        <v>21</v>
      </c>
      <c r="C17" s="52"/>
      <c r="D17" s="124" t="s">
        <v>114</v>
      </c>
      <c r="E17" s="18"/>
      <c r="F17" s="53"/>
      <c r="G17" s="154" t="s">
        <v>114</v>
      </c>
      <c r="H17" s="18"/>
      <c r="I17" s="77"/>
      <c r="J17" s="52"/>
      <c r="K17" s="124" t="s">
        <v>114</v>
      </c>
      <c r="L17" s="124" t="s">
        <v>114</v>
      </c>
      <c r="M17" s="126" t="s">
        <v>114</v>
      </c>
    </row>
    <row r="18" spans="1:13" ht="17.100000000000001" customHeight="1" thickBot="1" x14ac:dyDescent="0.25">
      <c r="A18" s="415"/>
      <c r="B18" s="342" t="s">
        <v>21</v>
      </c>
      <c r="C18" s="52"/>
      <c r="D18" s="124" t="s">
        <v>114</v>
      </c>
      <c r="E18" s="18"/>
      <c r="F18" s="53"/>
      <c r="G18" s="154" t="s">
        <v>114</v>
      </c>
      <c r="H18" s="18"/>
      <c r="I18" s="77"/>
      <c r="J18" s="52"/>
      <c r="K18" s="124" t="s">
        <v>114</v>
      </c>
      <c r="L18" s="124" t="s">
        <v>114</v>
      </c>
      <c r="M18" s="126" t="s">
        <v>114</v>
      </c>
    </row>
    <row r="19" spans="1:13" ht="17.100000000000001" customHeight="1" x14ac:dyDescent="0.2">
      <c r="A19" s="414" t="s">
        <v>130</v>
      </c>
      <c r="B19" s="343" t="s">
        <v>21</v>
      </c>
      <c r="C19" s="156" t="s">
        <v>114</v>
      </c>
      <c r="D19" s="128" t="s">
        <v>114</v>
      </c>
      <c r="E19" s="128" t="s">
        <v>114</v>
      </c>
      <c r="F19" s="157" t="s">
        <v>114</v>
      </c>
      <c r="G19" s="158" t="s">
        <v>114</v>
      </c>
      <c r="H19" s="128" t="s">
        <v>114</v>
      </c>
      <c r="I19" s="159" t="s">
        <v>114</v>
      </c>
      <c r="J19" s="156" t="s">
        <v>114</v>
      </c>
      <c r="K19" s="128" t="s">
        <v>114</v>
      </c>
      <c r="L19" s="128" t="s">
        <v>114</v>
      </c>
      <c r="M19" s="160"/>
    </row>
    <row r="20" spans="1:13" ht="17.100000000000001" customHeight="1" thickBot="1" x14ac:dyDescent="0.25">
      <c r="A20" s="416"/>
      <c r="B20" s="344" t="s">
        <v>21</v>
      </c>
      <c r="C20" s="161" t="s">
        <v>114</v>
      </c>
      <c r="D20" s="162" t="s">
        <v>114</v>
      </c>
      <c r="E20" s="162" t="s">
        <v>114</v>
      </c>
      <c r="F20" s="163" t="s">
        <v>114</v>
      </c>
      <c r="G20" s="164" t="s">
        <v>114</v>
      </c>
      <c r="H20" s="162" t="s">
        <v>114</v>
      </c>
      <c r="I20" s="165" t="s">
        <v>114</v>
      </c>
      <c r="J20" s="161" t="s">
        <v>114</v>
      </c>
      <c r="K20" s="162" t="s">
        <v>114</v>
      </c>
      <c r="L20" s="162" t="s">
        <v>114</v>
      </c>
      <c r="M20" s="166"/>
    </row>
    <row r="21" spans="1:13" ht="17.100000000000001" customHeight="1" x14ac:dyDescent="0.2">
      <c r="A21" s="417">
        <v>92304</v>
      </c>
      <c r="B21" s="283" t="s">
        <v>214</v>
      </c>
      <c r="C21" s="79"/>
      <c r="D21" s="60"/>
      <c r="E21" s="60"/>
      <c r="F21" s="160"/>
      <c r="G21" s="79"/>
      <c r="H21" s="60"/>
      <c r="I21" s="160"/>
      <c r="J21" s="148"/>
      <c r="K21" s="174" t="s">
        <v>114</v>
      </c>
      <c r="L21" s="128" t="s">
        <v>114</v>
      </c>
      <c r="M21" s="159" t="s">
        <v>114</v>
      </c>
    </row>
    <row r="22" spans="1:13" ht="17.100000000000001" customHeight="1" x14ac:dyDescent="0.2">
      <c r="A22" s="415"/>
      <c r="B22" s="14" t="s">
        <v>171</v>
      </c>
      <c r="C22" s="171"/>
      <c r="D22" s="155"/>
      <c r="E22" s="155"/>
      <c r="F22" s="172"/>
      <c r="G22" s="171"/>
      <c r="H22" s="155"/>
      <c r="I22" s="172"/>
      <c r="J22" s="170"/>
      <c r="K22" s="285" t="s">
        <v>114</v>
      </c>
      <c r="L22" s="286" t="s">
        <v>114</v>
      </c>
      <c r="M22" s="287" t="s">
        <v>114</v>
      </c>
    </row>
    <row r="23" spans="1:13" ht="17.100000000000001" customHeight="1" x14ac:dyDescent="0.2">
      <c r="A23" s="418"/>
      <c r="B23" s="264" t="s">
        <v>173</v>
      </c>
      <c r="C23" s="80"/>
      <c r="D23" s="18"/>
      <c r="E23" s="18"/>
      <c r="F23" s="77"/>
      <c r="G23" s="80"/>
      <c r="H23" s="18"/>
      <c r="I23" s="77"/>
      <c r="J23" s="52"/>
      <c r="K23" s="127" t="s">
        <v>114</v>
      </c>
      <c r="L23" s="124" t="s">
        <v>114</v>
      </c>
      <c r="M23" s="126" t="s">
        <v>114</v>
      </c>
    </row>
    <row r="24" spans="1:13" ht="17.100000000000001" customHeight="1" thickBot="1" x14ac:dyDescent="0.25">
      <c r="A24" s="419"/>
      <c r="B24" s="288"/>
      <c r="C24" s="80"/>
      <c r="D24" s="18"/>
      <c r="E24" s="18"/>
      <c r="F24" s="77"/>
      <c r="G24" s="91"/>
      <c r="H24" s="18"/>
      <c r="I24" s="77"/>
      <c r="J24" s="52"/>
      <c r="K24" s="124" t="s">
        <v>114</v>
      </c>
      <c r="L24" s="124" t="s">
        <v>114</v>
      </c>
      <c r="M24" s="126" t="s">
        <v>114</v>
      </c>
    </row>
    <row r="25" spans="1:13" ht="17.100000000000001" customHeight="1" x14ac:dyDescent="0.2">
      <c r="A25" s="420">
        <v>91604</v>
      </c>
      <c r="B25" s="269" t="s">
        <v>136</v>
      </c>
      <c r="C25" s="275"/>
      <c r="D25" s="265" t="s">
        <v>114</v>
      </c>
      <c r="E25" s="175"/>
      <c r="F25" s="90"/>
      <c r="G25" s="266" t="s">
        <v>114</v>
      </c>
      <c r="H25" s="175"/>
      <c r="I25" s="176"/>
      <c r="J25" s="177"/>
      <c r="K25" s="173" t="s">
        <v>114</v>
      </c>
      <c r="L25" s="173" t="s">
        <v>114</v>
      </c>
      <c r="M25" s="178" t="s">
        <v>114</v>
      </c>
    </row>
    <row r="26" spans="1:13" ht="17.100000000000001" customHeight="1" x14ac:dyDescent="0.2">
      <c r="A26" s="420"/>
      <c r="B26" s="274" t="s">
        <v>175</v>
      </c>
      <c r="C26" s="80"/>
      <c r="D26" s="124" t="s">
        <v>114</v>
      </c>
      <c r="E26" s="18"/>
      <c r="F26" s="53"/>
      <c r="G26" s="125" t="s">
        <v>114</v>
      </c>
      <c r="H26" s="18"/>
      <c r="I26" s="77"/>
      <c r="J26" s="52"/>
      <c r="K26" s="124" t="s">
        <v>114</v>
      </c>
      <c r="L26" s="124" t="s">
        <v>114</v>
      </c>
      <c r="M26" s="126" t="s">
        <v>114</v>
      </c>
    </row>
    <row r="27" spans="1:13" ht="17.100000000000001" customHeight="1" x14ac:dyDescent="0.2">
      <c r="A27" s="420"/>
      <c r="B27" s="274" t="s">
        <v>181</v>
      </c>
      <c r="C27" s="80"/>
      <c r="D27" s="124" t="s">
        <v>114</v>
      </c>
      <c r="E27" s="18"/>
      <c r="F27" s="53"/>
      <c r="G27" s="125" t="s">
        <v>114</v>
      </c>
      <c r="H27" s="18"/>
      <c r="I27" s="77"/>
      <c r="J27" s="52"/>
      <c r="K27" s="124" t="s">
        <v>114</v>
      </c>
      <c r="L27" s="124" t="s">
        <v>114</v>
      </c>
      <c r="M27" s="126" t="s">
        <v>114</v>
      </c>
    </row>
    <row r="28" spans="1:13" ht="17.100000000000001" customHeight="1" x14ac:dyDescent="0.2">
      <c r="A28" s="420"/>
      <c r="B28" s="274" t="s">
        <v>176</v>
      </c>
      <c r="C28" s="80"/>
      <c r="D28" s="18"/>
      <c r="E28" s="18"/>
      <c r="F28" s="53"/>
      <c r="G28" s="80"/>
      <c r="H28" s="18"/>
      <c r="I28" s="77"/>
      <c r="J28" s="52"/>
      <c r="K28" s="124" t="s">
        <v>114</v>
      </c>
      <c r="L28" s="124" t="s">
        <v>114</v>
      </c>
      <c r="M28" s="126" t="s">
        <v>114</v>
      </c>
    </row>
    <row r="29" spans="1:13" ht="17.100000000000001" customHeight="1" x14ac:dyDescent="0.2">
      <c r="A29" s="420"/>
      <c r="B29" s="274" t="s">
        <v>182</v>
      </c>
      <c r="C29" s="91"/>
      <c r="D29" s="345"/>
      <c r="E29" s="18"/>
      <c r="F29" s="53"/>
      <c r="G29" s="80"/>
      <c r="H29" s="18"/>
      <c r="I29" s="77"/>
      <c r="J29" s="52"/>
      <c r="K29" s="129" t="s">
        <v>114</v>
      </c>
      <c r="L29" s="129" t="s">
        <v>114</v>
      </c>
      <c r="M29" s="179" t="s">
        <v>114</v>
      </c>
    </row>
    <row r="30" spans="1:13" ht="17.100000000000001" customHeight="1" x14ac:dyDescent="0.2">
      <c r="A30" s="420"/>
      <c r="B30" s="274" t="s">
        <v>213</v>
      </c>
      <c r="C30" s="91"/>
      <c r="D30" s="345"/>
      <c r="E30" s="18"/>
      <c r="F30" s="53"/>
      <c r="G30" s="80"/>
      <c r="H30" s="18"/>
      <c r="I30" s="77"/>
      <c r="J30" s="52"/>
      <c r="K30" s="129" t="s">
        <v>114</v>
      </c>
      <c r="L30" s="129" t="s">
        <v>114</v>
      </c>
      <c r="M30" s="179" t="s">
        <v>114</v>
      </c>
    </row>
    <row r="31" spans="1:13" ht="17.100000000000001" customHeight="1" x14ac:dyDescent="0.2">
      <c r="A31" s="420"/>
      <c r="B31" s="274" t="s">
        <v>177</v>
      </c>
      <c r="C31" s="80"/>
      <c r="D31" s="18"/>
      <c r="E31" s="18"/>
      <c r="F31" s="53"/>
      <c r="G31" s="80"/>
      <c r="H31" s="18"/>
      <c r="I31" s="77"/>
      <c r="J31" s="52"/>
      <c r="K31" s="124" t="s">
        <v>114</v>
      </c>
      <c r="L31" s="124" t="s">
        <v>114</v>
      </c>
      <c r="M31" s="126" t="s">
        <v>114</v>
      </c>
    </row>
    <row r="32" spans="1:13" ht="17.100000000000001" customHeight="1" x14ac:dyDescent="0.2">
      <c r="A32" s="420"/>
      <c r="B32" s="274"/>
      <c r="C32" s="91"/>
      <c r="D32" s="129" t="s">
        <v>114</v>
      </c>
      <c r="E32" s="70"/>
      <c r="F32" s="75"/>
      <c r="G32" s="154" t="s">
        <v>114</v>
      </c>
      <c r="H32" s="70"/>
      <c r="I32" s="78"/>
      <c r="J32" s="76"/>
      <c r="K32" s="129" t="s">
        <v>114</v>
      </c>
      <c r="L32" s="129" t="s">
        <v>114</v>
      </c>
      <c r="M32" s="179" t="s">
        <v>114</v>
      </c>
    </row>
    <row r="33" spans="1:13" ht="17.100000000000001" customHeight="1" x14ac:dyDescent="0.2">
      <c r="A33" s="420"/>
      <c r="B33" s="146"/>
      <c r="C33" s="152"/>
      <c r="D33" s="129" t="s">
        <v>114</v>
      </c>
      <c r="E33" s="70"/>
      <c r="F33" s="75"/>
      <c r="G33" s="154" t="s">
        <v>114</v>
      </c>
      <c r="H33" s="70"/>
      <c r="I33" s="78"/>
      <c r="J33" s="76"/>
      <c r="K33" s="129" t="s">
        <v>114</v>
      </c>
      <c r="L33" s="129" t="s">
        <v>114</v>
      </c>
      <c r="M33" s="179" t="s">
        <v>114</v>
      </c>
    </row>
    <row r="34" spans="1:13" ht="17.100000000000001" customHeight="1" thickBot="1" x14ac:dyDescent="0.25">
      <c r="A34" s="420"/>
      <c r="B34" s="146"/>
      <c r="C34" s="52"/>
      <c r="D34" s="284" t="s">
        <v>114</v>
      </c>
      <c r="E34" s="18"/>
      <c r="F34" s="53"/>
      <c r="G34" s="154" t="s">
        <v>114</v>
      </c>
      <c r="H34" s="18"/>
      <c r="I34" s="77"/>
      <c r="J34" s="52"/>
      <c r="K34" s="124" t="s">
        <v>114</v>
      </c>
      <c r="L34" s="124" t="s">
        <v>114</v>
      </c>
      <c r="M34" s="126" t="s">
        <v>114</v>
      </c>
    </row>
    <row r="35" spans="1:13" ht="16.5" customHeight="1" x14ac:dyDescent="0.2">
      <c r="A35" s="424" t="s">
        <v>137</v>
      </c>
      <c r="B35" s="267" t="s">
        <v>172</v>
      </c>
      <c r="C35" s="184"/>
      <c r="D35" s="184"/>
      <c r="E35" s="184"/>
      <c r="F35" s="181"/>
      <c r="G35" s="185"/>
      <c r="H35" s="184"/>
      <c r="I35" s="186"/>
      <c r="J35" s="148"/>
      <c r="K35" s="182"/>
      <c r="L35" s="167"/>
      <c r="M35" s="183"/>
    </row>
    <row r="36" spans="1:13" ht="16.5" customHeight="1" x14ac:dyDescent="0.2">
      <c r="A36" s="415"/>
      <c r="B36" s="268" t="s">
        <v>174</v>
      </c>
      <c r="C36" s="119"/>
      <c r="D36" s="119"/>
      <c r="E36" s="119"/>
      <c r="F36" s="120"/>
      <c r="G36" s="121"/>
      <c r="H36" s="119"/>
      <c r="I36" s="122"/>
      <c r="J36" s="52"/>
      <c r="K36" s="54"/>
      <c r="L36" s="53"/>
      <c r="M36" s="123"/>
    </row>
    <row r="37" spans="1:13" ht="16.5" customHeight="1" x14ac:dyDescent="0.2">
      <c r="A37" s="415"/>
      <c r="B37" s="346" t="s">
        <v>21</v>
      </c>
      <c r="C37" s="119"/>
      <c r="D37" s="119"/>
      <c r="E37" s="119"/>
      <c r="F37" s="120"/>
      <c r="G37" s="121"/>
      <c r="H37" s="119"/>
      <c r="I37" s="122"/>
      <c r="J37" s="52"/>
      <c r="K37" s="54"/>
      <c r="L37" s="53"/>
      <c r="M37" s="123"/>
    </row>
    <row r="38" spans="1:13" ht="16.5" customHeight="1" thickBot="1" x14ac:dyDescent="0.25">
      <c r="A38" s="415"/>
      <c r="B38" s="346" t="s">
        <v>21</v>
      </c>
      <c r="C38" s="119"/>
      <c r="D38" s="119"/>
      <c r="E38" s="119"/>
      <c r="F38" s="120"/>
      <c r="G38" s="121"/>
      <c r="H38" s="119"/>
      <c r="I38" s="122"/>
      <c r="J38" s="52"/>
      <c r="K38" s="54"/>
      <c r="L38" s="53"/>
      <c r="M38" s="123"/>
    </row>
    <row r="39" spans="1:13" ht="16.5" customHeight="1" x14ac:dyDescent="0.2">
      <c r="A39" s="87" t="s">
        <v>215</v>
      </c>
      <c r="B39" s="149"/>
      <c r="C39" s="185"/>
      <c r="D39" s="184"/>
      <c r="E39" s="184"/>
      <c r="F39" s="186"/>
      <c r="G39" s="184"/>
      <c r="H39" s="181"/>
      <c r="I39" s="186"/>
      <c r="J39" s="79"/>
      <c r="K39" s="182"/>
      <c r="L39" s="160"/>
      <c r="M39" s="214"/>
    </row>
    <row r="40" spans="1:13" ht="16.5" customHeight="1" x14ac:dyDescent="0.2">
      <c r="A40" s="423" t="s">
        <v>216</v>
      </c>
      <c r="B40" s="411"/>
      <c r="C40" s="197" t="s">
        <v>114</v>
      </c>
      <c r="D40" s="147" t="s">
        <v>114</v>
      </c>
      <c r="E40" s="147" t="s">
        <v>114</v>
      </c>
      <c r="F40" s="131" t="s">
        <v>114</v>
      </c>
      <c r="G40" s="147" t="s">
        <v>114</v>
      </c>
      <c r="H40" s="132" t="s">
        <v>114</v>
      </c>
      <c r="I40" s="131" t="s">
        <v>114</v>
      </c>
      <c r="J40" s="154" t="s">
        <v>114</v>
      </c>
      <c r="K40" s="198" t="s">
        <v>114</v>
      </c>
      <c r="L40" s="218">
        <f>'Transferové odpisy'!D26-'Transferové odpisy'!E26-'Transferové odpisy'!F26</f>
        <v>0</v>
      </c>
      <c r="M40" s="215" t="s">
        <v>114</v>
      </c>
    </row>
    <row r="41" spans="1:13" ht="16.5" customHeight="1" x14ac:dyDescent="0.2">
      <c r="A41" s="410" t="s">
        <v>168</v>
      </c>
      <c r="B41" s="411"/>
      <c r="C41" s="197" t="s">
        <v>114</v>
      </c>
      <c r="D41" s="147" t="s">
        <v>114</v>
      </c>
      <c r="E41" s="147" t="s">
        <v>114</v>
      </c>
      <c r="F41" s="131" t="s">
        <v>114</v>
      </c>
      <c r="G41" s="147" t="s">
        <v>114</v>
      </c>
      <c r="H41" s="132" t="s">
        <v>114</v>
      </c>
      <c r="I41" s="131" t="s">
        <v>114</v>
      </c>
      <c r="J41" s="154" t="s">
        <v>114</v>
      </c>
      <c r="K41" s="198" t="s">
        <v>114</v>
      </c>
      <c r="L41" s="218">
        <f>'Transferové odpisy'!F26-'Transferové odpisy'!G26</f>
        <v>0</v>
      </c>
      <c r="M41" s="215" t="s">
        <v>114</v>
      </c>
    </row>
    <row r="42" spans="1:13" ht="16.5" customHeight="1" x14ac:dyDescent="0.2">
      <c r="A42" s="410" t="s">
        <v>169</v>
      </c>
      <c r="B42" s="411"/>
      <c r="C42" s="154" t="s">
        <v>114</v>
      </c>
      <c r="D42" s="129" t="s">
        <v>114</v>
      </c>
      <c r="E42" s="129" t="s">
        <v>114</v>
      </c>
      <c r="F42" s="179" t="s">
        <v>114</v>
      </c>
      <c r="G42" s="129" t="s">
        <v>114</v>
      </c>
      <c r="H42" s="130" t="s">
        <v>114</v>
      </c>
      <c r="I42" s="179" t="s">
        <v>114</v>
      </c>
      <c r="J42" s="217">
        <f>K42</f>
        <v>0</v>
      </c>
      <c r="K42" s="216">
        <f>'Transferové odpisy'!H26+'Transferové odpisy'!I26</f>
        <v>0</v>
      </c>
      <c r="L42" s="179" t="s">
        <v>114</v>
      </c>
      <c r="M42" s="233" t="s">
        <v>114</v>
      </c>
    </row>
    <row r="43" spans="1:13" ht="16.5" customHeight="1" thickBot="1" x14ac:dyDescent="0.25">
      <c r="A43" s="421" t="s">
        <v>183</v>
      </c>
      <c r="B43" s="422"/>
      <c r="C43" s="164" t="s">
        <v>114</v>
      </c>
      <c r="D43" s="199" t="s">
        <v>114</v>
      </c>
      <c r="E43" s="199" t="s">
        <v>114</v>
      </c>
      <c r="F43" s="231" t="s">
        <v>114</v>
      </c>
      <c r="G43" s="199" t="s">
        <v>114</v>
      </c>
      <c r="H43" s="364" t="s">
        <v>114</v>
      </c>
      <c r="I43" s="231" t="s">
        <v>114</v>
      </c>
      <c r="J43" s="234"/>
      <c r="K43" s="232"/>
      <c r="L43" s="235"/>
      <c r="M43" s="365" t="s">
        <v>114</v>
      </c>
    </row>
    <row r="44" spans="1:13" ht="17.100000000000001" customHeight="1" thickBot="1" x14ac:dyDescent="0.25">
      <c r="A44" s="412" t="s">
        <v>10</v>
      </c>
      <c r="B44" s="413"/>
      <c r="C44" s="81">
        <f t="shared" ref="C44:I44" si="0">SUM(C6:C38)</f>
        <v>0</v>
      </c>
      <c r="D44" s="81">
        <f t="shared" si="0"/>
        <v>0</v>
      </c>
      <c r="E44" s="81">
        <f t="shared" si="0"/>
        <v>0</v>
      </c>
      <c r="F44" s="81">
        <f t="shared" si="0"/>
        <v>0</v>
      </c>
      <c r="G44" s="81">
        <f t="shared" si="0"/>
        <v>0</v>
      </c>
      <c r="H44" s="81">
        <f t="shared" si="0"/>
        <v>0</v>
      </c>
      <c r="I44" s="81">
        <f t="shared" si="0"/>
        <v>0</v>
      </c>
      <c r="J44" s="38">
        <f>SUM(J6:J43)</f>
        <v>0</v>
      </c>
      <c r="K44" s="38">
        <f>SUM(K40:K43)</f>
        <v>0</v>
      </c>
      <c r="L44" s="38">
        <f>SUM(L40:L43)</f>
        <v>0</v>
      </c>
      <c r="M44" s="39">
        <f>SUM(M6:M43)</f>
        <v>0</v>
      </c>
    </row>
    <row r="45" spans="1:13" ht="17.100000000000001" customHeight="1" x14ac:dyDescent="0.2">
      <c r="I45" s="83"/>
      <c r="J45" s="289"/>
    </row>
    <row r="46" spans="1:13" ht="17.100000000000001" customHeight="1" x14ac:dyDescent="0.25">
      <c r="B46" s="55" t="s">
        <v>70</v>
      </c>
      <c r="C46" s="56" t="s">
        <v>90</v>
      </c>
      <c r="E46" s="93" t="s">
        <v>59</v>
      </c>
      <c r="F46" s="93"/>
      <c r="G46" s="2"/>
      <c r="H46" s="2"/>
      <c r="I46" s="83" t="s">
        <v>119</v>
      </c>
      <c r="J46" s="142">
        <f ca="1">'Popis SÚ a nákl.účtů'!B145</f>
        <v>45754</v>
      </c>
    </row>
    <row r="47" spans="1:13" ht="17.100000000000001" customHeight="1" x14ac:dyDescent="0.2">
      <c r="B47" s="5" t="s">
        <v>68</v>
      </c>
      <c r="C47" s="139">
        <f>C44+D44+E44-F44</f>
        <v>0</v>
      </c>
      <c r="D47" s="2"/>
      <c r="E47" s="180" t="s">
        <v>60</v>
      </c>
      <c r="F47" s="180"/>
      <c r="G47" s="3"/>
      <c r="H47" s="3"/>
      <c r="I47" s="83" t="s">
        <v>96</v>
      </c>
      <c r="J47" s="141">
        <f>'Popis SÚ a nákl.účtů'!B146</f>
        <v>0</v>
      </c>
      <c r="K47" s="83" t="s">
        <v>91</v>
      </c>
      <c r="L47" s="82" t="s">
        <v>97</v>
      </c>
    </row>
    <row r="48" spans="1:13" ht="17.100000000000001" customHeight="1" x14ac:dyDescent="0.2">
      <c r="B48" s="57">
        <v>388</v>
      </c>
      <c r="C48" s="139">
        <f>G44+H44-I44</f>
        <v>0</v>
      </c>
      <c r="D48" s="2"/>
      <c r="E48" s="332" t="s">
        <v>100</v>
      </c>
      <c r="F48" s="333"/>
      <c r="G48" s="338"/>
      <c r="H48" s="3"/>
      <c r="I48" s="83" t="s">
        <v>98</v>
      </c>
      <c r="J48" s="141">
        <f>'Popis SÚ a nákl.účtů'!B147</f>
        <v>0</v>
      </c>
    </row>
    <row r="49" spans="2:12" ht="17.100000000000001" customHeight="1" x14ac:dyDescent="0.2">
      <c r="B49" s="57">
        <v>672</v>
      </c>
      <c r="C49" s="139">
        <f>J44</f>
        <v>0</v>
      </c>
      <c r="D49" s="3"/>
      <c r="I49" s="83" t="s">
        <v>99</v>
      </c>
      <c r="J49" s="141">
        <f>'Popis SÚ a nákl.účtů'!B148</f>
        <v>0</v>
      </c>
      <c r="K49" s="83" t="s">
        <v>91</v>
      </c>
      <c r="L49" s="82" t="s">
        <v>97</v>
      </c>
    </row>
    <row r="50" spans="2:12" ht="17.100000000000001" customHeight="1" x14ac:dyDescent="0.2">
      <c r="B50" s="57">
        <v>403</v>
      </c>
      <c r="C50" s="139">
        <f>L44-K44</f>
        <v>0</v>
      </c>
      <c r="D50" s="3"/>
      <c r="I50" s="83"/>
      <c r="J50" s="289"/>
    </row>
    <row r="51" spans="2:12" ht="19.5" customHeight="1" x14ac:dyDescent="0.2">
      <c r="C51" s="190"/>
      <c r="D51" s="3"/>
      <c r="I51" s="83"/>
      <c r="J51" s="290"/>
      <c r="K51" s="83"/>
      <c r="L51" s="82"/>
    </row>
    <row r="52" spans="2:12" ht="19.5" customHeight="1" x14ac:dyDescent="0.2">
      <c r="I52" s="83"/>
      <c r="J52" s="290"/>
    </row>
    <row r="53" spans="2:12" ht="19.5" customHeight="1" x14ac:dyDescent="0.2">
      <c r="I53" s="83"/>
      <c r="J53" s="290"/>
      <c r="K53" s="83"/>
      <c r="L53" s="82"/>
    </row>
  </sheetData>
  <mergeCells count="17">
    <mergeCell ref="A41:B41"/>
    <mergeCell ref="A42:B42"/>
    <mergeCell ref="D2:I2"/>
    <mergeCell ref="A44:B44"/>
    <mergeCell ref="A6:A14"/>
    <mergeCell ref="A15:A18"/>
    <mergeCell ref="A19:A20"/>
    <mergeCell ref="A21:A24"/>
    <mergeCell ref="A25:A34"/>
    <mergeCell ref="A43:B43"/>
    <mergeCell ref="A40:B40"/>
    <mergeCell ref="A35:A38"/>
    <mergeCell ref="M4:M5"/>
    <mergeCell ref="G4:I4"/>
    <mergeCell ref="J4:L4"/>
    <mergeCell ref="C4:F4"/>
    <mergeCell ref="A4:A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workbookViewId="0">
      <pane ySplit="5" topLeftCell="A16" activePane="bottomLeft" state="frozen"/>
      <selection pane="bottomLeft" activeCell="E16" sqref="E16"/>
    </sheetView>
  </sheetViews>
  <sheetFormatPr defaultRowHeight="12.75" x14ac:dyDescent="0.2"/>
  <cols>
    <col min="1" max="1" width="10.140625" customWidth="1"/>
    <col min="2" max="2" width="36" customWidth="1"/>
    <col min="3" max="10" width="21.42578125" customWidth="1"/>
  </cols>
  <sheetData>
    <row r="1" spans="1:10" ht="26.25" x14ac:dyDescent="0.4">
      <c r="A1" s="210"/>
      <c r="B1" s="15" t="s">
        <v>218</v>
      </c>
      <c r="J1" s="71" t="str">
        <f>'Popis SÚ a nákl.účtů'!D2</f>
        <v>číslo org.: 14XX</v>
      </c>
    </row>
    <row r="2" spans="1:10" ht="26.25" customHeight="1" x14ac:dyDescent="0.25">
      <c r="A2" s="210"/>
      <c r="B2" s="71" t="s">
        <v>74</v>
      </c>
      <c r="C2" s="429">
        <f>'Popis SÚ a nákl.účtů'!C3:D3</f>
        <v>0</v>
      </c>
      <c r="D2" s="429"/>
      <c r="E2" s="429"/>
      <c r="F2" s="429"/>
      <c r="G2" s="429"/>
      <c r="H2" s="429"/>
      <c r="I2" s="429"/>
    </row>
    <row r="3" spans="1:10" ht="13.5" thickBot="1" x14ac:dyDescent="0.25">
      <c r="A3" s="210"/>
      <c r="B3" s="220"/>
    </row>
    <row r="4" spans="1:10" ht="17.100000000000001" customHeight="1" thickBot="1" x14ac:dyDescent="0.25">
      <c r="A4" s="430" t="s">
        <v>185</v>
      </c>
      <c r="B4" s="425" t="s">
        <v>184</v>
      </c>
      <c r="C4" s="404" t="s">
        <v>162</v>
      </c>
      <c r="D4" s="433"/>
      <c r="E4" s="433"/>
      <c r="F4" s="433"/>
      <c r="G4" s="433"/>
      <c r="H4" s="433"/>
      <c r="I4" s="433"/>
      <c r="J4" s="425" t="s">
        <v>163</v>
      </c>
    </row>
    <row r="5" spans="1:10" s="2" customFormat="1" ht="68.25" customHeight="1" thickBot="1" x14ac:dyDescent="0.25">
      <c r="A5" s="431"/>
      <c r="B5" s="432"/>
      <c r="C5" s="294" t="s">
        <v>164</v>
      </c>
      <c r="D5" s="207" t="s">
        <v>165</v>
      </c>
      <c r="E5" s="363" t="s">
        <v>219</v>
      </c>
      <c r="F5" s="363" t="s">
        <v>220</v>
      </c>
      <c r="G5" s="207" t="s">
        <v>166</v>
      </c>
      <c r="H5" s="363" t="s">
        <v>221</v>
      </c>
      <c r="I5" s="207" t="s">
        <v>222</v>
      </c>
      <c r="J5" s="426"/>
    </row>
    <row r="6" spans="1:10" ht="24" customHeight="1" x14ac:dyDescent="0.2">
      <c r="A6" s="355"/>
      <c r="B6" s="356"/>
      <c r="C6" s="238"/>
      <c r="D6" s="239"/>
      <c r="E6" s="239"/>
      <c r="F6" s="240"/>
      <c r="G6" s="357"/>
      <c r="H6" s="241"/>
      <c r="I6" s="242"/>
      <c r="J6" s="358">
        <f t="shared" ref="J6:J25" si="0">D6-E6-G6-H6-I6</f>
        <v>0</v>
      </c>
    </row>
    <row r="7" spans="1:10" ht="24" customHeight="1" x14ac:dyDescent="0.2">
      <c r="A7" s="359"/>
      <c r="B7" s="223"/>
      <c r="C7" s="244"/>
      <c r="D7" s="245"/>
      <c r="E7" s="245"/>
      <c r="F7" s="246"/>
      <c r="G7" s="247"/>
      <c r="H7" s="248"/>
      <c r="I7" s="249"/>
      <c r="J7" s="243">
        <f t="shared" si="0"/>
        <v>0</v>
      </c>
    </row>
    <row r="8" spans="1:10" ht="24" customHeight="1" x14ac:dyDescent="0.2">
      <c r="A8" s="359"/>
      <c r="B8" s="223"/>
      <c r="C8" s="244"/>
      <c r="D8" s="245"/>
      <c r="E8" s="245"/>
      <c r="F8" s="246"/>
      <c r="G8" s="247"/>
      <c r="H8" s="248"/>
      <c r="I8" s="249"/>
      <c r="J8" s="243">
        <f t="shared" si="0"/>
        <v>0</v>
      </c>
    </row>
    <row r="9" spans="1:10" ht="24" customHeight="1" x14ac:dyDescent="0.2">
      <c r="A9" s="359"/>
      <c r="B9" s="223"/>
      <c r="C9" s="244"/>
      <c r="D9" s="245"/>
      <c r="E9" s="245"/>
      <c r="F9" s="246"/>
      <c r="G9" s="247"/>
      <c r="H9" s="248"/>
      <c r="I9" s="249"/>
      <c r="J9" s="243">
        <f t="shared" si="0"/>
        <v>0</v>
      </c>
    </row>
    <row r="10" spans="1:10" ht="24" customHeight="1" x14ac:dyDescent="0.2">
      <c r="A10" s="359"/>
      <c r="B10" s="223"/>
      <c r="C10" s="244"/>
      <c r="D10" s="245"/>
      <c r="E10" s="245"/>
      <c r="F10" s="246"/>
      <c r="G10" s="247"/>
      <c r="H10" s="248"/>
      <c r="I10" s="249"/>
      <c r="J10" s="243">
        <f t="shared" si="0"/>
        <v>0</v>
      </c>
    </row>
    <row r="11" spans="1:10" ht="24" customHeight="1" x14ac:dyDescent="0.2">
      <c r="A11" s="359"/>
      <c r="B11" s="224"/>
      <c r="C11" s="244"/>
      <c r="D11" s="245"/>
      <c r="E11" s="245"/>
      <c r="F11" s="246"/>
      <c r="G11" s="247"/>
      <c r="H11" s="248"/>
      <c r="I11" s="249"/>
      <c r="J11" s="243">
        <f t="shared" si="0"/>
        <v>0</v>
      </c>
    </row>
    <row r="12" spans="1:10" ht="24" customHeight="1" x14ac:dyDescent="0.2">
      <c r="A12" s="359"/>
      <c r="B12" s="224"/>
      <c r="C12" s="244"/>
      <c r="D12" s="245"/>
      <c r="E12" s="245"/>
      <c r="F12" s="246"/>
      <c r="G12" s="247"/>
      <c r="H12" s="248"/>
      <c r="I12" s="249"/>
      <c r="J12" s="243">
        <f t="shared" si="0"/>
        <v>0</v>
      </c>
    </row>
    <row r="13" spans="1:10" ht="24" customHeight="1" x14ac:dyDescent="0.2">
      <c r="A13" s="359"/>
      <c r="B13" s="225"/>
      <c r="C13" s="244"/>
      <c r="D13" s="245"/>
      <c r="E13" s="245"/>
      <c r="F13" s="246"/>
      <c r="G13" s="247"/>
      <c r="H13" s="248"/>
      <c r="I13" s="249"/>
      <c r="J13" s="243">
        <f t="shared" si="0"/>
        <v>0</v>
      </c>
    </row>
    <row r="14" spans="1:10" ht="24" customHeight="1" x14ac:dyDescent="0.2">
      <c r="A14" s="359"/>
      <c r="B14" s="224"/>
      <c r="C14" s="244"/>
      <c r="D14" s="245"/>
      <c r="E14" s="245"/>
      <c r="F14" s="246"/>
      <c r="G14" s="247"/>
      <c r="H14" s="248"/>
      <c r="I14" s="249"/>
      <c r="J14" s="243">
        <f t="shared" si="0"/>
        <v>0</v>
      </c>
    </row>
    <row r="15" spans="1:10" ht="24" customHeight="1" x14ac:dyDescent="0.2">
      <c r="A15" s="360"/>
      <c r="B15" s="226"/>
      <c r="C15" s="250"/>
      <c r="D15" s="251"/>
      <c r="E15" s="245"/>
      <c r="F15" s="246"/>
      <c r="G15" s="247"/>
      <c r="H15" s="248"/>
      <c r="I15" s="249"/>
      <c r="J15" s="243">
        <f t="shared" si="0"/>
        <v>0</v>
      </c>
    </row>
    <row r="16" spans="1:10" ht="24" customHeight="1" x14ac:dyDescent="0.2">
      <c r="A16" s="359"/>
      <c r="B16" s="226"/>
      <c r="C16" s="250"/>
      <c r="D16" s="245"/>
      <c r="E16" s="245"/>
      <c r="F16" s="246"/>
      <c r="G16" s="247"/>
      <c r="H16" s="248"/>
      <c r="I16" s="249"/>
      <c r="J16" s="243">
        <f t="shared" si="0"/>
        <v>0</v>
      </c>
    </row>
    <row r="17" spans="1:11" ht="24" customHeight="1" x14ac:dyDescent="0.2">
      <c r="A17" s="212"/>
      <c r="B17" s="226"/>
      <c r="C17" s="250"/>
      <c r="D17" s="245"/>
      <c r="E17" s="245"/>
      <c r="F17" s="246"/>
      <c r="G17" s="247"/>
      <c r="H17" s="248"/>
      <c r="I17" s="249"/>
      <c r="J17" s="243">
        <f t="shared" si="0"/>
        <v>0</v>
      </c>
    </row>
    <row r="18" spans="1:11" ht="24" customHeight="1" x14ac:dyDescent="0.2">
      <c r="A18" s="211"/>
      <c r="B18" s="226"/>
      <c r="C18" s="250"/>
      <c r="D18" s="245"/>
      <c r="E18" s="245"/>
      <c r="F18" s="245"/>
      <c r="G18" s="248"/>
      <c r="H18" s="248"/>
      <c r="I18" s="249"/>
      <c r="J18" s="243">
        <f t="shared" si="0"/>
        <v>0</v>
      </c>
    </row>
    <row r="19" spans="1:11" ht="24" customHeight="1" x14ac:dyDescent="0.2">
      <c r="A19" s="212"/>
      <c r="B19" s="226"/>
      <c r="C19" s="250"/>
      <c r="D19" s="245"/>
      <c r="E19" s="245"/>
      <c r="F19" s="245"/>
      <c r="G19" s="248"/>
      <c r="H19" s="248"/>
      <c r="I19" s="249"/>
      <c r="J19" s="243">
        <f t="shared" si="0"/>
        <v>0</v>
      </c>
    </row>
    <row r="20" spans="1:11" ht="24" customHeight="1" x14ac:dyDescent="0.2">
      <c r="A20" s="211"/>
      <c r="B20" s="226"/>
      <c r="C20" s="250"/>
      <c r="D20" s="245"/>
      <c r="E20" s="245"/>
      <c r="F20" s="245"/>
      <c r="G20" s="248"/>
      <c r="H20" s="248"/>
      <c r="I20" s="249"/>
      <c r="J20" s="243">
        <f>D20-E20-G20-H20-I20</f>
        <v>0</v>
      </c>
    </row>
    <row r="21" spans="1:11" ht="24" customHeight="1" x14ac:dyDescent="0.2">
      <c r="A21" s="212"/>
      <c r="B21" s="226"/>
      <c r="C21" s="250"/>
      <c r="D21" s="245"/>
      <c r="E21" s="245"/>
      <c r="F21" s="245"/>
      <c r="G21" s="248"/>
      <c r="H21" s="248"/>
      <c r="I21" s="249"/>
      <c r="J21" s="243">
        <f t="shared" si="0"/>
        <v>0</v>
      </c>
    </row>
    <row r="22" spans="1:11" ht="24" customHeight="1" x14ac:dyDescent="0.2">
      <c r="A22" s="211"/>
      <c r="B22" s="226"/>
      <c r="C22" s="250"/>
      <c r="D22" s="245"/>
      <c r="E22" s="245"/>
      <c r="F22" s="245"/>
      <c r="G22" s="248"/>
      <c r="H22" s="248"/>
      <c r="I22" s="249"/>
      <c r="J22" s="243">
        <f t="shared" si="0"/>
        <v>0</v>
      </c>
    </row>
    <row r="23" spans="1:11" ht="24" customHeight="1" x14ac:dyDescent="0.2">
      <c r="A23" s="212"/>
      <c r="B23" s="226"/>
      <c r="C23" s="250"/>
      <c r="D23" s="245"/>
      <c r="E23" s="245"/>
      <c r="F23" s="245"/>
      <c r="G23" s="248"/>
      <c r="H23" s="248"/>
      <c r="I23" s="249"/>
      <c r="J23" s="243">
        <f t="shared" si="0"/>
        <v>0</v>
      </c>
    </row>
    <row r="24" spans="1:11" ht="24" customHeight="1" x14ac:dyDescent="0.2">
      <c r="A24" s="211"/>
      <c r="B24" s="226"/>
      <c r="C24" s="250"/>
      <c r="D24" s="245"/>
      <c r="E24" s="245"/>
      <c r="F24" s="245"/>
      <c r="G24" s="248"/>
      <c r="H24" s="248"/>
      <c r="I24" s="249"/>
      <c r="J24" s="243">
        <f t="shared" si="0"/>
        <v>0</v>
      </c>
    </row>
    <row r="25" spans="1:11" ht="24" customHeight="1" thickBot="1" x14ac:dyDescent="0.25">
      <c r="A25" s="222"/>
      <c r="B25" s="227"/>
      <c r="C25" s="252"/>
      <c r="D25" s="253"/>
      <c r="E25" s="253"/>
      <c r="F25" s="253"/>
      <c r="G25" s="254"/>
      <c r="H25" s="254"/>
      <c r="I25" s="361"/>
      <c r="J25" s="362">
        <f t="shared" si="0"/>
        <v>0</v>
      </c>
    </row>
    <row r="26" spans="1:11" s="209" customFormat="1" ht="26.25" customHeight="1" thickBot="1" x14ac:dyDescent="0.3">
      <c r="A26" s="221" t="s">
        <v>167</v>
      </c>
      <c r="B26" s="213"/>
      <c r="C26" s="208">
        <f>SUM(C6:C25)</f>
        <v>0</v>
      </c>
      <c r="D26" s="208">
        <f t="shared" ref="D26:J26" si="1">SUM(D6:D25)</f>
        <v>0</v>
      </c>
      <c r="E26" s="208">
        <f t="shared" si="1"/>
        <v>0</v>
      </c>
      <c r="F26" s="228">
        <f t="shared" si="1"/>
        <v>0</v>
      </c>
      <c r="G26" s="208">
        <f t="shared" si="1"/>
        <v>0</v>
      </c>
      <c r="H26" s="229">
        <f>SUM(H6:H25)</f>
        <v>0</v>
      </c>
      <c r="I26" s="229">
        <f t="shared" ref="I26" si="2">SUM(I6:I25)</f>
        <v>0</v>
      </c>
      <c r="J26" s="208">
        <f t="shared" si="1"/>
        <v>0</v>
      </c>
    </row>
    <row r="27" spans="1:11" ht="17.100000000000001" customHeight="1" x14ac:dyDescent="0.2">
      <c r="A27" s="210"/>
      <c r="B27" s="58"/>
      <c r="C27" s="190"/>
      <c r="D27" s="190"/>
      <c r="E27" s="190"/>
      <c r="F27" s="190"/>
      <c r="G27" s="190"/>
      <c r="H27" s="190"/>
      <c r="I27" s="190"/>
    </row>
    <row r="28" spans="1:11" ht="20.100000000000001" customHeight="1" x14ac:dyDescent="0.2">
      <c r="A28" s="255"/>
      <c r="B28" s="256"/>
      <c r="C28" s="190"/>
      <c r="D28" s="190"/>
      <c r="E28" s="190"/>
      <c r="F28" s="190"/>
      <c r="G28" s="190"/>
      <c r="H28" s="190"/>
      <c r="I28" s="190"/>
    </row>
    <row r="29" spans="1:11" ht="20.100000000000001" customHeight="1" x14ac:dyDescent="0.2">
      <c r="A29" s="256"/>
      <c r="B29" s="256"/>
      <c r="D29" s="83" t="s">
        <v>119</v>
      </c>
      <c r="E29" s="427">
        <f ca="1">'Popis SÚ a nákl.účtů'!B145</f>
        <v>45754</v>
      </c>
      <c r="F29" s="428"/>
      <c r="G29" s="258"/>
      <c r="H29" s="258"/>
      <c r="I29" s="258"/>
    </row>
    <row r="30" spans="1:11" ht="20.100000000000001" customHeight="1" x14ac:dyDescent="0.2">
      <c r="A30" s="256"/>
      <c r="B30" s="256"/>
      <c r="D30" s="83" t="s">
        <v>96</v>
      </c>
      <c r="E30" s="291">
        <f>'Popis SÚ a nákl.účtů'!B146</f>
        <v>0</v>
      </c>
      <c r="F30" s="291"/>
      <c r="G30" s="323" t="s">
        <v>258</v>
      </c>
      <c r="H30" s="259"/>
      <c r="I30" s="259"/>
      <c r="J30" s="82"/>
      <c r="K30" s="82"/>
    </row>
    <row r="31" spans="1:11" ht="20.100000000000001" customHeight="1" x14ac:dyDescent="0.2">
      <c r="A31" s="256"/>
      <c r="B31" s="256"/>
      <c r="D31" s="83" t="s">
        <v>98</v>
      </c>
      <c r="E31" s="291">
        <f>'Popis SÚ a nákl.účtů'!B147</f>
        <v>0</v>
      </c>
      <c r="F31" s="291"/>
      <c r="G31" s="58"/>
      <c r="H31" s="259"/>
      <c r="I31" s="259"/>
    </row>
    <row r="32" spans="1:11" ht="20.100000000000001" customHeight="1" x14ac:dyDescent="0.2">
      <c r="A32" s="256"/>
      <c r="B32" s="256"/>
      <c r="D32" s="83" t="s">
        <v>99</v>
      </c>
      <c r="E32" s="291">
        <f>'Popis SÚ a nákl.účtů'!B148</f>
        <v>0</v>
      </c>
      <c r="F32" s="291"/>
      <c r="G32" s="323" t="s">
        <v>258</v>
      </c>
      <c r="H32" s="259"/>
      <c r="I32" s="259"/>
      <c r="J32" s="82"/>
      <c r="K32" s="82"/>
    </row>
  </sheetData>
  <mergeCells count="6">
    <mergeCell ref="J4:J5"/>
    <mergeCell ref="E29:F29"/>
    <mergeCell ref="C2:I2"/>
    <mergeCell ref="A4:A5"/>
    <mergeCell ref="B4:B5"/>
    <mergeCell ref="C4:I4"/>
  </mergeCells>
  <pageMargins left="0.31496062992125984" right="0.31496062992125984" top="0.78740157480314965" bottom="0.78740157480314965" header="0.31496062992125984" footer="0.31496062992125984"/>
  <pageSetup paperSize="8" scale="9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H30"/>
  <sheetViews>
    <sheetView showGridLines="0" workbookViewId="0">
      <selection activeCell="E23" sqref="E23"/>
    </sheetView>
  </sheetViews>
  <sheetFormatPr defaultRowHeight="12.75" x14ac:dyDescent="0.2"/>
  <cols>
    <col min="1" max="1" width="37.5703125" customWidth="1"/>
    <col min="2" max="2" width="7.7109375" customWidth="1"/>
    <col min="3" max="3" width="27" customWidth="1"/>
    <col min="4" max="4" width="18.7109375" customWidth="1"/>
    <col min="5" max="5" width="21.140625" customWidth="1"/>
    <col min="6" max="6" width="2.5703125" customWidth="1"/>
    <col min="7" max="7" width="3.7109375" customWidth="1"/>
  </cols>
  <sheetData>
    <row r="1" spans="1:8" x14ac:dyDescent="0.2">
      <c r="H1" s="83"/>
    </row>
    <row r="2" spans="1:8" ht="26.25" x14ac:dyDescent="0.4">
      <c r="A2" s="15" t="s">
        <v>223</v>
      </c>
      <c r="B2" s="15"/>
      <c r="C2" s="15"/>
      <c r="D2" s="100"/>
      <c r="E2" s="98" t="str">
        <f>'Popis SÚ a nákl.účtů'!D2</f>
        <v>číslo org.: 14XX</v>
      </c>
      <c r="F2" s="98"/>
      <c r="H2" s="101"/>
    </row>
    <row r="3" spans="1:8" ht="15" x14ac:dyDescent="0.2">
      <c r="A3" s="102" t="s">
        <v>103</v>
      </c>
      <c r="B3" s="438">
        <f>'Popis SÚ a nákl.účtů'!C3</f>
        <v>0</v>
      </c>
      <c r="C3" s="438"/>
      <c r="D3" s="438"/>
      <c r="E3" s="438"/>
      <c r="F3" s="438"/>
      <c r="G3" s="438"/>
      <c r="H3" s="438"/>
    </row>
    <row r="4" spans="1:8" ht="27.75" customHeight="1" x14ac:dyDescent="0.2">
      <c r="B4" s="438"/>
      <c r="C4" s="438"/>
      <c r="D4" s="438"/>
      <c r="E4" s="438"/>
      <c r="F4" s="438"/>
      <c r="G4" s="438"/>
      <c r="H4" s="438"/>
    </row>
    <row r="5" spans="1:8" x14ac:dyDescent="0.2">
      <c r="A5" s="82"/>
    </row>
    <row r="6" spans="1:8" ht="15.75" x14ac:dyDescent="0.25">
      <c r="A6" s="103" t="s">
        <v>259</v>
      </c>
      <c r="B6" s="104"/>
    </row>
    <row r="7" spans="1:8" ht="18" x14ac:dyDescent="0.25">
      <c r="A7" s="105" t="s">
        <v>104</v>
      </c>
      <c r="B7" s="82" t="s">
        <v>105</v>
      </c>
      <c r="C7" s="106">
        <v>0</v>
      </c>
      <c r="D7" s="82" t="s">
        <v>106</v>
      </c>
    </row>
    <row r="8" spans="1:8" x14ac:dyDescent="0.2">
      <c r="A8" s="82" t="s">
        <v>107</v>
      </c>
    </row>
    <row r="9" spans="1:8" ht="57" customHeight="1" x14ac:dyDescent="0.2">
      <c r="A9" s="439"/>
      <c r="B9" s="440"/>
      <c r="C9" s="440"/>
      <c r="D9" s="440"/>
      <c r="E9" s="440"/>
      <c r="F9" s="440"/>
      <c r="G9" s="440"/>
      <c r="H9" s="441"/>
    </row>
    <row r="10" spans="1:8" x14ac:dyDescent="0.2">
      <c r="A10" s="107"/>
      <c r="B10" s="1"/>
      <c r="C10" s="1"/>
    </row>
    <row r="11" spans="1:8" ht="18" x14ac:dyDescent="0.25">
      <c r="A11" s="105" t="s">
        <v>108</v>
      </c>
      <c r="B11" s="82" t="s">
        <v>105</v>
      </c>
      <c r="C11" s="117">
        <v>0</v>
      </c>
      <c r="D11" s="82" t="s">
        <v>106</v>
      </c>
    </row>
    <row r="12" spans="1:8" ht="18" x14ac:dyDescent="0.25">
      <c r="A12" s="116" t="s">
        <v>118</v>
      </c>
      <c r="B12" s="82"/>
      <c r="C12" s="112"/>
      <c r="D12" s="82"/>
    </row>
    <row r="13" spans="1:8" ht="18" x14ac:dyDescent="0.25">
      <c r="A13" s="436" t="s">
        <v>21</v>
      </c>
      <c r="B13" s="437"/>
      <c r="C13" s="106"/>
      <c r="D13" s="330" t="s">
        <v>75</v>
      </c>
    </row>
    <row r="14" spans="1:8" ht="18" x14ac:dyDescent="0.25">
      <c r="A14" s="436" t="s">
        <v>21</v>
      </c>
      <c r="B14" s="437"/>
      <c r="C14" s="106"/>
      <c r="D14" s="82"/>
    </row>
    <row r="15" spans="1:8" ht="18" x14ac:dyDescent="0.25">
      <c r="A15" s="436" t="s">
        <v>21</v>
      </c>
      <c r="B15" s="437"/>
      <c r="C15" s="106"/>
      <c r="D15" s="82"/>
    </row>
    <row r="16" spans="1:8" ht="18" x14ac:dyDescent="0.25">
      <c r="A16" s="436" t="s">
        <v>21</v>
      </c>
      <c r="B16" s="437"/>
      <c r="C16" s="106"/>
      <c r="D16" s="82"/>
    </row>
    <row r="17" spans="1:8" ht="18" x14ac:dyDescent="0.25">
      <c r="A17" s="436" t="s">
        <v>21</v>
      </c>
      <c r="B17" s="437"/>
      <c r="C17" s="106"/>
      <c r="D17" s="82"/>
    </row>
    <row r="18" spans="1:8" ht="18" x14ac:dyDescent="0.25">
      <c r="A18" s="105"/>
      <c r="B18" s="82"/>
      <c r="C18" s="112"/>
      <c r="D18" s="82"/>
    </row>
    <row r="19" spans="1:8" x14ac:dyDescent="0.2">
      <c r="A19" s="269" t="s">
        <v>224</v>
      </c>
    </row>
    <row r="20" spans="1:8" ht="66" customHeight="1" x14ac:dyDescent="0.2">
      <c r="A20" s="439"/>
      <c r="B20" s="442"/>
      <c r="C20" s="442"/>
      <c r="D20" s="442"/>
      <c r="E20" s="442"/>
      <c r="F20" s="442"/>
      <c r="G20" s="442"/>
      <c r="H20" s="443"/>
    </row>
    <row r="22" spans="1:8" ht="15" x14ac:dyDescent="0.25">
      <c r="A22" s="444" t="s">
        <v>225</v>
      </c>
      <c r="B22" s="445"/>
      <c r="C22" s="108">
        <f>C7+C11</f>
        <v>0</v>
      </c>
      <c r="D22" s="82"/>
    </row>
    <row r="23" spans="1:8" ht="15" x14ac:dyDescent="0.25">
      <c r="A23" s="446" t="s">
        <v>109</v>
      </c>
      <c r="B23" s="447"/>
      <c r="C23" s="109">
        <v>0</v>
      </c>
    </row>
    <row r="24" spans="1:8" ht="20.25" x14ac:dyDescent="0.3">
      <c r="A24" s="434" t="s">
        <v>110</v>
      </c>
      <c r="B24" s="435"/>
      <c r="C24" s="348">
        <f>C22-C23</f>
        <v>0</v>
      </c>
    </row>
    <row r="25" spans="1:8" ht="15.75" x14ac:dyDescent="0.25">
      <c r="A25" s="2"/>
      <c r="B25" s="2"/>
      <c r="C25" s="110"/>
      <c r="D25" s="82"/>
    </row>
    <row r="26" spans="1:8" ht="14.25" x14ac:dyDescent="0.2">
      <c r="A26" s="82"/>
      <c r="C26" s="111"/>
    </row>
    <row r="27" spans="1:8" ht="19.5" customHeight="1" x14ac:dyDescent="0.2">
      <c r="B27" s="83" t="s">
        <v>119</v>
      </c>
      <c r="C27" s="142">
        <f ca="1">'Popis SÚ a nákl.účtů'!B145</f>
        <v>45754</v>
      </c>
      <c r="D27" s="83" t="s">
        <v>91</v>
      </c>
      <c r="E27" s="82" t="s">
        <v>120</v>
      </c>
    </row>
    <row r="28" spans="1:8" ht="19.5" customHeight="1" x14ac:dyDescent="0.2">
      <c r="B28" s="83" t="s">
        <v>96</v>
      </c>
      <c r="C28" s="143">
        <f>'Popis SÚ a nákl.účtů'!B146</f>
        <v>0</v>
      </c>
    </row>
    <row r="29" spans="1:8" ht="19.5" customHeight="1" x14ac:dyDescent="0.2">
      <c r="B29" s="83" t="s">
        <v>98</v>
      </c>
      <c r="C29" s="143">
        <f>'Popis SÚ a nákl.účtů'!B147</f>
        <v>0</v>
      </c>
    </row>
    <row r="30" spans="1:8" ht="19.5" customHeight="1" x14ac:dyDescent="0.2">
      <c r="B30" s="83" t="s">
        <v>99</v>
      </c>
      <c r="C30" s="143">
        <f>'Popis SÚ a nákl.účtů'!B148</f>
        <v>0</v>
      </c>
      <c r="D30" s="83" t="s">
        <v>91</v>
      </c>
      <c r="E30" s="82" t="s">
        <v>120</v>
      </c>
    </row>
  </sheetData>
  <mergeCells count="11">
    <mergeCell ref="B3:H4"/>
    <mergeCell ref="A9:H9"/>
    <mergeCell ref="A20:H20"/>
    <mergeCell ref="A22:B22"/>
    <mergeCell ref="A23:B23"/>
    <mergeCell ref="A24:B24"/>
    <mergeCell ref="A13:B13"/>
    <mergeCell ref="A14:B14"/>
    <mergeCell ref="A16:B16"/>
    <mergeCell ref="A15:B15"/>
    <mergeCell ref="A17:B17"/>
  </mergeCells>
  <pageMargins left="0.25" right="0.25" top="0.75" bottom="0.75" header="0.3" footer="0.3"/>
  <pageSetup paperSize="9" scale="7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4EDC-4F18-4981-B4BC-439E2413487A}">
  <sheetPr>
    <pageSetUpPr fitToPage="1"/>
  </sheetPr>
  <dimension ref="A1:H25"/>
  <sheetViews>
    <sheetView workbookViewId="0">
      <selection activeCell="A6" sqref="A6"/>
    </sheetView>
  </sheetViews>
  <sheetFormatPr defaultRowHeight="12.75" x14ac:dyDescent="0.2"/>
  <cols>
    <col min="1" max="1" width="31.5703125" customWidth="1"/>
    <col min="2" max="2" width="7.7109375" customWidth="1"/>
    <col min="3" max="5" width="14.28515625" customWidth="1"/>
    <col min="6" max="6" width="20" customWidth="1"/>
    <col min="7" max="7" width="29.5703125" customWidth="1"/>
  </cols>
  <sheetData>
    <row r="1" spans="1:8" ht="26.25" x14ac:dyDescent="0.4">
      <c r="A1" s="450" t="s">
        <v>226</v>
      </c>
      <c r="B1" s="451"/>
      <c r="C1" s="451"/>
      <c r="D1" s="451"/>
      <c r="E1" s="451"/>
      <c r="F1" s="451"/>
      <c r="G1" s="451"/>
      <c r="H1" s="451"/>
    </row>
    <row r="2" spans="1:8" ht="26.25" x14ac:dyDescent="0.4">
      <c r="B2" s="15"/>
      <c r="C2" s="15"/>
      <c r="D2" s="100"/>
      <c r="G2" s="98" t="str">
        <f>'Popis SÚ a nákl.účtů'!D2</f>
        <v>číslo org.: 14XX</v>
      </c>
      <c r="H2" s="101"/>
    </row>
    <row r="3" spans="1:8" ht="15" x14ac:dyDescent="0.2">
      <c r="A3" s="102" t="s">
        <v>103</v>
      </c>
      <c r="B3" s="438">
        <f>'Popis SÚ a nákl.účtů'!C3</f>
        <v>0</v>
      </c>
      <c r="C3" s="438"/>
      <c r="D3" s="438"/>
      <c r="E3" s="438"/>
      <c r="F3" s="438"/>
      <c r="G3" s="438"/>
      <c r="H3" s="438"/>
    </row>
    <row r="4" spans="1:8" ht="27" customHeight="1" x14ac:dyDescent="0.2">
      <c r="B4" s="438"/>
      <c r="C4" s="438"/>
      <c r="D4" s="438"/>
      <c r="E4" s="438"/>
      <c r="F4" s="438"/>
      <c r="G4" s="438"/>
      <c r="H4" s="438"/>
    </row>
    <row r="5" spans="1:8" ht="13.5" thickBot="1" x14ac:dyDescent="0.25">
      <c r="A5" s="82"/>
    </row>
    <row r="6" spans="1:8" ht="74.25" customHeight="1" thickBot="1" x14ac:dyDescent="0.25">
      <c r="A6" s="294" t="s">
        <v>261</v>
      </c>
      <c r="B6" s="295" t="s">
        <v>227</v>
      </c>
      <c r="C6" s="296" t="s">
        <v>83</v>
      </c>
      <c r="D6" s="296" t="s">
        <v>84</v>
      </c>
      <c r="E6" s="296" t="s">
        <v>85</v>
      </c>
      <c r="F6" s="295" t="s">
        <v>228</v>
      </c>
      <c r="G6" s="312" t="s">
        <v>229</v>
      </c>
    </row>
    <row r="7" spans="1:8" ht="20.100000000000001" customHeight="1" x14ac:dyDescent="0.2">
      <c r="A7" s="300"/>
      <c r="B7" s="301"/>
      <c r="C7" s="302"/>
      <c r="D7" s="302"/>
      <c r="E7" s="349">
        <f>C7-D7</f>
        <v>0</v>
      </c>
      <c r="F7" s="303"/>
      <c r="G7" s="304"/>
    </row>
    <row r="8" spans="1:8" ht="20.100000000000001" customHeight="1" x14ac:dyDescent="0.2">
      <c r="A8" s="305"/>
      <c r="B8" s="4"/>
      <c r="C8" s="298"/>
      <c r="D8" s="298"/>
      <c r="E8" s="350">
        <f t="shared" ref="E8:E16" si="0">C8-D8</f>
        <v>0</v>
      </c>
      <c r="F8" s="5"/>
      <c r="G8" s="306"/>
    </row>
    <row r="9" spans="1:8" ht="20.100000000000001" customHeight="1" x14ac:dyDescent="0.2">
      <c r="A9" s="305"/>
      <c r="B9" s="4"/>
      <c r="C9" s="298"/>
      <c r="D9" s="298"/>
      <c r="E9" s="350">
        <f t="shared" si="0"/>
        <v>0</v>
      </c>
      <c r="F9" s="5"/>
      <c r="G9" s="306"/>
    </row>
    <row r="10" spans="1:8" ht="20.100000000000001" customHeight="1" x14ac:dyDescent="0.2">
      <c r="A10" s="305"/>
      <c r="B10" s="4"/>
      <c r="C10" s="298"/>
      <c r="D10" s="298"/>
      <c r="E10" s="350">
        <f t="shared" si="0"/>
        <v>0</v>
      </c>
      <c r="F10" s="5"/>
      <c r="G10" s="306"/>
    </row>
    <row r="11" spans="1:8" ht="20.100000000000001" customHeight="1" x14ac:dyDescent="0.2">
      <c r="A11" s="305"/>
      <c r="B11" s="4"/>
      <c r="C11" s="298"/>
      <c r="D11" s="298"/>
      <c r="E11" s="350">
        <f t="shared" si="0"/>
        <v>0</v>
      </c>
      <c r="F11" s="5"/>
      <c r="G11" s="306"/>
    </row>
    <row r="12" spans="1:8" ht="20.100000000000001" customHeight="1" x14ac:dyDescent="0.2">
      <c r="A12" s="305"/>
      <c r="B12" s="4"/>
      <c r="C12" s="298"/>
      <c r="D12" s="299"/>
      <c r="E12" s="350">
        <f t="shared" si="0"/>
        <v>0</v>
      </c>
      <c r="F12" s="5"/>
      <c r="G12" s="306"/>
    </row>
    <row r="13" spans="1:8" ht="20.100000000000001" customHeight="1" x14ac:dyDescent="0.2">
      <c r="A13" s="305"/>
      <c r="B13" s="4"/>
      <c r="C13" s="298"/>
      <c r="D13" s="298"/>
      <c r="E13" s="350">
        <f t="shared" si="0"/>
        <v>0</v>
      </c>
      <c r="F13" s="5"/>
      <c r="G13" s="306"/>
    </row>
    <row r="14" spans="1:8" ht="20.100000000000001" customHeight="1" x14ac:dyDescent="0.2">
      <c r="A14" s="305"/>
      <c r="B14" s="4"/>
      <c r="C14" s="298"/>
      <c r="D14" s="298"/>
      <c r="E14" s="350">
        <f t="shared" si="0"/>
        <v>0</v>
      </c>
      <c r="F14" s="5"/>
      <c r="G14" s="306"/>
    </row>
    <row r="15" spans="1:8" ht="20.100000000000001" customHeight="1" x14ac:dyDescent="0.2">
      <c r="A15" s="305"/>
      <c r="B15" s="4"/>
      <c r="C15" s="298"/>
      <c r="D15" s="298"/>
      <c r="E15" s="350">
        <f t="shared" si="0"/>
        <v>0</v>
      </c>
      <c r="F15" s="5"/>
      <c r="G15" s="306"/>
    </row>
    <row r="16" spans="1:8" ht="20.100000000000001" customHeight="1" thickBot="1" x14ac:dyDescent="0.25">
      <c r="A16" s="307"/>
      <c r="B16" s="308"/>
      <c r="C16" s="309"/>
      <c r="D16" s="309"/>
      <c r="E16" s="351">
        <f t="shared" si="0"/>
        <v>0</v>
      </c>
      <c r="F16" s="310"/>
      <c r="G16" s="311"/>
    </row>
    <row r="17" spans="1:7" ht="24" customHeight="1" x14ac:dyDescent="0.2">
      <c r="A17" s="297"/>
      <c r="B17" s="25"/>
      <c r="C17" s="293"/>
      <c r="D17" s="293"/>
      <c r="E17" s="293"/>
      <c r="G17" s="297"/>
    </row>
    <row r="18" spans="1:7" ht="19.5" customHeight="1" x14ac:dyDescent="0.2">
      <c r="B18" s="83" t="s">
        <v>119</v>
      </c>
      <c r="C18" s="452">
        <f ca="1">'Popis SÚ a nákl.účtů'!B145</f>
        <v>45754</v>
      </c>
      <c r="D18" s="453"/>
      <c r="F18" s="83" t="s">
        <v>91</v>
      </c>
      <c r="G18" s="82" t="s">
        <v>120</v>
      </c>
    </row>
    <row r="19" spans="1:7" ht="19.5" customHeight="1" x14ac:dyDescent="0.2">
      <c r="B19" s="83" t="s">
        <v>96</v>
      </c>
      <c r="C19" s="448">
        <f>'Popis SÚ a nákl.účtů'!B146</f>
        <v>0</v>
      </c>
      <c r="D19" s="449"/>
    </row>
    <row r="20" spans="1:7" ht="19.5" customHeight="1" x14ac:dyDescent="0.2">
      <c r="B20" s="83" t="s">
        <v>98</v>
      </c>
      <c r="C20" s="448">
        <f>'Popis SÚ a nákl.účtů'!B147</f>
        <v>0</v>
      </c>
      <c r="D20" s="449"/>
    </row>
    <row r="21" spans="1:7" ht="19.5" customHeight="1" x14ac:dyDescent="0.2">
      <c r="B21" s="83" t="s">
        <v>99</v>
      </c>
      <c r="C21" s="448">
        <f>'Popis SÚ a nákl.účtů'!B148</f>
        <v>0</v>
      </c>
      <c r="D21" s="449"/>
      <c r="F21" s="83" t="s">
        <v>91</v>
      </c>
      <c r="G21" s="82" t="s">
        <v>120</v>
      </c>
    </row>
    <row r="23" spans="1:7" ht="24" customHeight="1" x14ac:dyDescent="0.2">
      <c r="A23" s="297"/>
      <c r="B23" s="25"/>
      <c r="C23" s="293"/>
      <c r="D23" s="293"/>
      <c r="E23" s="293"/>
      <c r="G23" s="297"/>
    </row>
    <row r="24" spans="1:7" ht="24" customHeight="1" x14ac:dyDescent="0.2">
      <c r="A24" s="1"/>
      <c r="B24" s="25"/>
      <c r="C24" s="293"/>
      <c r="D24" s="293"/>
      <c r="E24" s="293"/>
    </row>
    <row r="25" spans="1:7" ht="24" customHeight="1" x14ac:dyDescent="0.2">
      <c r="A25" s="1"/>
    </row>
  </sheetData>
  <mergeCells count="6">
    <mergeCell ref="C21:D21"/>
    <mergeCell ref="B3:H4"/>
    <mergeCell ref="A1:H1"/>
    <mergeCell ref="C18:D18"/>
    <mergeCell ref="C19:D19"/>
    <mergeCell ref="C20:D20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B23FE-5A3D-4921-8089-DDA56620852E}">
  <dimension ref="A1:H62"/>
  <sheetViews>
    <sheetView tabSelected="1" topLeftCell="A18" workbookViewId="0">
      <selection activeCell="C52" sqref="C52"/>
    </sheetView>
  </sheetViews>
  <sheetFormatPr defaultRowHeight="12.75" x14ac:dyDescent="0.2"/>
  <cols>
    <col min="1" max="1" width="13" customWidth="1"/>
    <col min="2" max="2" width="15.7109375" customWidth="1"/>
    <col min="3" max="3" width="20.7109375" customWidth="1"/>
    <col min="4" max="4" width="20.140625" customWidth="1"/>
    <col min="5" max="5" width="20.7109375" customWidth="1"/>
  </cols>
  <sheetData>
    <row r="1" spans="1:8" ht="26.25" x14ac:dyDescent="0.4">
      <c r="A1" s="450" t="s">
        <v>232</v>
      </c>
      <c r="B1" s="451"/>
      <c r="C1" s="451"/>
      <c r="D1" s="451"/>
      <c r="E1" s="451"/>
      <c r="F1" s="451"/>
      <c r="G1" s="99"/>
      <c r="H1" s="99"/>
    </row>
    <row r="2" spans="1:8" ht="26.25" x14ac:dyDescent="0.4">
      <c r="B2" s="15"/>
      <c r="C2" s="15"/>
      <c r="D2" s="100"/>
      <c r="E2" s="98" t="str">
        <f>'Popis SÚ a nákl.účtů'!D2</f>
        <v>číslo org.: 14XX</v>
      </c>
      <c r="H2" s="101"/>
    </row>
    <row r="3" spans="1:8" ht="60" x14ac:dyDescent="0.2">
      <c r="A3" s="313" t="s">
        <v>103</v>
      </c>
      <c r="B3" s="438">
        <f>'Popis SÚ a nákl.účtů'!C3</f>
        <v>0</v>
      </c>
      <c r="C3" s="459"/>
      <c r="D3" s="459"/>
      <c r="E3" s="459"/>
      <c r="F3" s="459"/>
      <c r="G3" s="292"/>
      <c r="H3" s="292"/>
    </row>
    <row r="4" spans="1:8" ht="27" customHeight="1" x14ac:dyDescent="0.2">
      <c r="A4" s="1"/>
      <c r="B4" s="292"/>
      <c r="C4" s="292"/>
      <c r="D4" s="292"/>
      <c r="E4" s="292"/>
      <c r="F4" s="292"/>
      <c r="G4" s="292"/>
      <c r="H4" s="292"/>
    </row>
    <row r="6" spans="1:8" ht="18" x14ac:dyDescent="0.25">
      <c r="A6" s="352" t="s">
        <v>251</v>
      </c>
      <c r="B6" s="353"/>
    </row>
    <row r="7" spans="1:8" ht="30" customHeight="1" x14ac:dyDescent="0.25">
      <c r="B7" s="460" t="s">
        <v>253</v>
      </c>
      <c r="C7" s="379"/>
      <c r="D7" s="319">
        <v>0</v>
      </c>
      <c r="E7" s="269"/>
    </row>
    <row r="8" spans="1:8" ht="30" customHeight="1" x14ac:dyDescent="0.25">
      <c r="B8" s="460" t="s">
        <v>230</v>
      </c>
      <c r="C8" s="379"/>
      <c r="D8" s="319">
        <f>SUM(E13:E24)</f>
        <v>0</v>
      </c>
    </row>
    <row r="9" spans="1:8" ht="30" customHeight="1" x14ac:dyDescent="0.25">
      <c r="B9" s="460" t="s">
        <v>231</v>
      </c>
      <c r="C9" s="379"/>
      <c r="D9" s="319">
        <f>D7-D8</f>
        <v>0</v>
      </c>
    </row>
    <row r="10" spans="1:8" ht="13.5" thickBot="1" x14ac:dyDescent="0.25">
      <c r="B10" s="269"/>
    </row>
    <row r="11" spans="1:8" ht="25.5" customHeight="1" x14ac:dyDescent="0.2">
      <c r="B11" s="461" t="s">
        <v>245</v>
      </c>
      <c r="C11" s="462"/>
      <c r="D11" s="463" t="s">
        <v>246</v>
      </c>
      <c r="E11" s="464"/>
    </row>
    <row r="12" spans="1:8" ht="13.5" thickBot="1" x14ac:dyDescent="0.25">
      <c r="B12" s="314" t="s">
        <v>247</v>
      </c>
      <c r="C12" s="315" t="s">
        <v>248</v>
      </c>
      <c r="D12" s="324" t="s">
        <v>247</v>
      </c>
      <c r="E12" s="315" t="s">
        <v>248</v>
      </c>
    </row>
    <row r="13" spans="1:8" ht="20.100000000000001" customHeight="1" x14ac:dyDescent="0.2">
      <c r="A13" s="316" t="s">
        <v>233</v>
      </c>
      <c r="B13" s="320"/>
      <c r="C13" s="49"/>
      <c r="D13" s="325"/>
      <c r="E13" s="49"/>
    </row>
    <row r="14" spans="1:8" ht="20.100000000000001" customHeight="1" x14ac:dyDescent="0.2">
      <c r="A14" s="317" t="s">
        <v>234</v>
      </c>
      <c r="B14" s="321"/>
      <c r="C14" s="26"/>
      <c r="D14" s="326"/>
      <c r="E14" s="26"/>
    </row>
    <row r="15" spans="1:8" ht="20.100000000000001" customHeight="1" x14ac:dyDescent="0.2">
      <c r="A15" s="317" t="s">
        <v>235</v>
      </c>
      <c r="B15" s="321"/>
      <c r="C15" s="26"/>
      <c r="D15" s="326"/>
      <c r="E15" s="26"/>
    </row>
    <row r="16" spans="1:8" ht="20.100000000000001" customHeight="1" x14ac:dyDescent="0.2">
      <c r="A16" s="317" t="s">
        <v>236</v>
      </c>
      <c r="B16" s="321"/>
      <c r="C16" s="26"/>
      <c r="D16" s="326"/>
      <c r="E16" s="26"/>
    </row>
    <row r="17" spans="1:5" ht="20.100000000000001" customHeight="1" x14ac:dyDescent="0.2">
      <c r="A17" s="317" t="s">
        <v>237</v>
      </c>
      <c r="B17" s="321"/>
      <c r="C17" s="26"/>
      <c r="D17" s="326"/>
      <c r="E17" s="26"/>
    </row>
    <row r="18" spans="1:5" ht="20.100000000000001" customHeight="1" x14ac:dyDescent="0.2">
      <c r="A18" s="317" t="s">
        <v>238</v>
      </c>
      <c r="B18" s="321"/>
      <c r="C18" s="26"/>
      <c r="D18" s="326"/>
      <c r="E18" s="26"/>
    </row>
    <row r="19" spans="1:5" ht="20.100000000000001" customHeight="1" x14ac:dyDescent="0.2">
      <c r="A19" s="317" t="s">
        <v>239</v>
      </c>
      <c r="B19" s="321"/>
      <c r="C19" s="26"/>
      <c r="D19" s="326"/>
      <c r="E19" s="26"/>
    </row>
    <row r="20" spans="1:5" ht="20.100000000000001" customHeight="1" x14ac:dyDescent="0.2">
      <c r="A20" s="317" t="s">
        <v>240</v>
      </c>
      <c r="B20" s="321"/>
      <c r="C20" s="26"/>
      <c r="D20" s="326"/>
      <c r="E20" s="26"/>
    </row>
    <row r="21" spans="1:5" ht="20.100000000000001" customHeight="1" x14ac:dyDescent="0.2">
      <c r="A21" s="317" t="s">
        <v>241</v>
      </c>
      <c r="B21" s="321"/>
      <c r="C21" s="26"/>
      <c r="D21" s="326"/>
      <c r="E21" s="26"/>
    </row>
    <row r="22" spans="1:5" ht="20.100000000000001" customHeight="1" x14ac:dyDescent="0.2">
      <c r="A22" s="317" t="s">
        <v>242</v>
      </c>
      <c r="B22" s="321"/>
      <c r="C22" s="26"/>
      <c r="D22" s="326"/>
      <c r="E22" s="26"/>
    </row>
    <row r="23" spans="1:5" ht="20.100000000000001" customHeight="1" x14ac:dyDescent="0.2">
      <c r="A23" s="317" t="s">
        <v>243</v>
      </c>
      <c r="B23" s="321"/>
      <c r="C23" s="26"/>
      <c r="D23" s="326"/>
      <c r="E23" s="26"/>
    </row>
    <row r="24" spans="1:5" ht="20.25" customHeight="1" thickBot="1" x14ac:dyDescent="0.25">
      <c r="A24" s="318" t="s">
        <v>244</v>
      </c>
      <c r="B24" s="322"/>
      <c r="C24" s="69"/>
      <c r="D24" s="327"/>
      <c r="E24" s="69"/>
    </row>
    <row r="25" spans="1:5" ht="21" customHeight="1" x14ac:dyDescent="0.2">
      <c r="C25" s="3">
        <f>SUM(C13:C24)</f>
        <v>0</v>
      </c>
    </row>
    <row r="26" spans="1:5" ht="30" customHeight="1" x14ac:dyDescent="0.2">
      <c r="A26" s="454" t="s">
        <v>249</v>
      </c>
      <c r="B26" s="455"/>
      <c r="C26" s="455"/>
      <c r="D26" s="455"/>
      <c r="E26" s="455"/>
    </row>
    <row r="27" spans="1:5" ht="39" customHeight="1" x14ac:dyDescent="0.2">
      <c r="A27" s="454" t="s">
        <v>250</v>
      </c>
      <c r="B27" s="455"/>
      <c r="C27" s="455"/>
      <c r="D27" s="455"/>
      <c r="E27" s="455"/>
    </row>
    <row r="29" spans="1:5" ht="13.5" thickBot="1" x14ac:dyDescent="0.25">
      <c r="A29" s="2" t="s">
        <v>252</v>
      </c>
    </row>
    <row r="30" spans="1:5" ht="50.25" customHeight="1" thickBot="1" x14ac:dyDescent="0.25">
      <c r="A30" s="456"/>
      <c r="B30" s="457"/>
      <c r="C30" s="457"/>
      <c r="D30" s="457"/>
      <c r="E30" s="458"/>
    </row>
    <row r="33" spans="1:5" ht="18" x14ac:dyDescent="0.25">
      <c r="A33" s="352" t="s">
        <v>254</v>
      </c>
    </row>
    <row r="34" spans="1:5" ht="30" customHeight="1" x14ac:dyDescent="0.25">
      <c r="B34" s="460" t="s">
        <v>253</v>
      </c>
      <c r="C34" s="379"/>
      <c r="D34" s="319">
        <v>0</v>
      </c>
    </row>
    <row r="35" spans="1:5" ht="30" customHeight="1" x14ac:dyDescent="0.25">
      <c r="B35" s="460" t="s">
        <v>230</v>
      </c>
      <c r="C35" s="379"/>
      <c r="D35" s="319">
        <f>SUM(E40:E51)</f>
        <v>0</v>
      </c>
    </row>
    <row r="36" spans="1:5" ht="30" customHeight="1" x14ac:dyDescent="0.25">
      <c r="B36" s="460" t="s">
        <v>231</v>
      </c>
      <c r="C36" s="379"/>
      <c r="D36" s="319">
        <f>D34-D35</f>
        <v>0</v>
      </c>
    </row>
    <row r="37" spans="1:5" ht="13.5" thickBot="1" x14ac:dyDescent="0.25">
      <c r="B37" s="269"/>
    </row>
    <row r="38" spans="1:5" ht="27.75" customHeight="1" x14ac:dyDescent="0.2">
      <c r="B38" s="461" t="s">
        <v>245</v>
      </c>
      <c r="C38" s="462"/>
      <c r="D38" s="463" t="s">
        <v>246</v>
      </c>
      <c r="E38" s="464"/>
    </row>
    <row r="39" spans="1:5" ht="14.25" customHeight="1" thickBot="1" x14ac:dyDescent="0.25">
      <c r="B39" s="314" t="s">
        <v>256</v>
      </c>
      <c r="C39" s="315" t="s">
        <v>248</v>
      </c>
      <c r="D39" s="324" t="s">
        <v>257</v>
      </c>
      <c r="E39" s="315" t="s">
        <v>248</v>
      </c>
    </row>
    <row r="40" spans="1:5" ht="20.100000000000001" customHeight="1" x14ac:dyDescent="0.2">
      <c r="A40" s="316" t="s">
        <v>233</v>
      </c>
      <c r="B40" s="320"/>
      <c r="C40" s="49"/>
      <c r="D40" s="325"/>
      <c r="E40" s="49"/>
    </row>
    <row r="41" spans="1:5" ht="20.100000000000001" customHeight="1" x14ac:dyDescent="0.2">
      <c r="A41" s="317" t="s">
        <v>234</v>
      </c>
      <c r="B41" s="321"/>
      <c r="C41" s="26"/>
      <c r="D41" s="326"/>
      <c r="E41" s="26"/>
    </row>
    <row r="42" spans="1:5" ht="20.100000000000001" customHeight="1" x14ac:dyDescent="0.2">
      <c r="A42" s="317" t="s">
        <v>235</v>
      </c>
      <c r="B42" s="321"/>
      <c r="C42" s="26"/>
      <c r="D42" s="326"/>
      <c r="E42" s="26"/>
    </row>
    <row r="43" spans="1:5" ht="20.100000000000001" customHeight="1" x14ac:dyDescent="0.2">
      <c r="A43" s="317" t="s">
        <v>236</v>
      </c>
      <c r="B43" s="321"/>
      <c r="C43" s="26"/>
      <c r="D43" s="326"/>
      <c r="E43" s="26"/>
    </row>
    <row r="44" spans="1:5" ht="20.100000000000001" customHeight="1" x14ac:dyDescent="0.2">
      <c r="A44" s="317" t="s">
        <v>237</v>
      </c>
      <c r="B44" s="321"/>
      <c r="C44" s="26"/>
      <c r="D44" s="326"/>
      <c r="E44" s="26"/>
    </row>
    <row r="45" spans="1:5" ht="20.100000000000001" customHeight="1" x14ac:dyDescent="0.2">
      <c r="A45" s="317" t="s">
        <v>238</v>
      </c>
      <c r="B45" s="321"/>
      <c r="C45" s="26"/>
      <c r="D45" s="326"/>
      <c r="E45" s="26"/>
    </row>
    <row r="46" spans="1:5" ht="20.100000000000001" customHeight="1" x14ac:dyDescent="0.2">
      <c r="A46" s="317" t="s">
        <v>239</v>
      </c>
      <c r="B46" s="321"/>
      <c r="C46" s="26"/>
      <c r="D46" s="326"/>
      <c r="E46" s="26"/>
    </row>
    <row r="47" spans="1:5" ht="20.100000000000001" customHeight="1" x14ac:dyDescent="0.2">
      <c r="A47" s="317" t="s">
        <v>240</v>
      </c>
      <c r="B47" s="321"/>
      <c r="C47" s="26"/>
      <c r="D47" s="326"/>
      <c r="E47" s="26"/>
    </row>
    <row r="48" spans="1:5" ht="20.100000000000001" customHeight="1" x14ac:dyDescent="0.2">
      <c r="A48" s="317" t="s">
        <v>241</v>
      </c>
      <c r="B48" s="321"/>
      <c r="C48" s="26"/>
      <c r="D48" s="326"/>
      <c r="E48" s="26"/>
    </row>
    <row r="49" spans="1:6" ht="20.100000000000001" customHeight="1" x14ac:dyDescent="0.2">
      <c r="A49" s="317" t="s">
        <v>242</v>
      </c>
      <c r="B49" s="321"/>
      <c r="C49" s="26"/>
      <c r="D49" s="326"/>
      <c r="E49" s="26"/>
    </row>
    <row r="50" spans="1:6" ht="20.100000000000001" customHeight="1" x14ac:dyDescent="0.2">
      <c r="A50" s="317" t="s">
        <v>243</v>
      </c>
      <c r="B50" s="321"/>
      <c r="C50" s="26"/>
      <c r="D50" s="326"/>
      <c r="E50" s="26"/>
    </row>
    <row r="51" spans="1:6" ht="20.100000000000001" customHeight="1" thickBot="1" x14ac:dyDescent="0.25">
      <c r="A51" s="318" t="s">
        <v>244</v>
      </c>
      <c r="B51" s="322"/>
      <c r="C51" s="69"/>
      <c r="D51" s="327"/>
      <c r="E51" s="69"/>
    </row>
    <row r="52" spans="1:6" ht="21" customHeight="1" x14ac:dyDescent="0.2">
      <c r="C52" s="3">
        <f>SUM(C40:C51)</f>
        <v>0</v>
      </c>
    </row>
    <row r="53" spans="1:6" ht="27" customHeight="1" x14ac:dyDescent="0.2">
      <c r="A53" s="454" t="s">
        <v>255</v>
      </c>
      <c r="B53" s="455"/>
      <c r="C53" s="455"/>
      <c r="D53" s="455"/>
      <c r="E53" s="455"/>
    </row>
    <row r="54" spans="1:6" ht="43.5" customHeight="1" x14ac:dyDescent="0.2">
      <c r="A54" s="454" t="s">
        <v>250</v>
      </c>
      <c r="B54" s="455"/>
      <c r="C54" s="455"/>
      <c r="D54" s="455"/>
      <c r="E54" s="455"/>
    </row>
    <row r="56" spans="1:6" ht="13.5" thickBot="1" x14ac:dyDescent="0.25">
      <c r="A56" s="2" t="s">
        <v>252</v>
      </c>
    </row>
    <row r="57" spans="1:6" ht="52.5" customHeight="1" thickBot="1" x14ac:dyDescent="0.25">
      <c r="A57" s="456"/>
      <c r="B57" s="457"/>
      <c r="C57" s="457"/>
      <c r="D57" s="457"/>
      <c r="E57" s="458"/>
    </row>
    <row r="59" spans="1:6" ht="19.5" customHeight="1" x14ac:dyDescent="0.2">
      <c r="B59" s="83" t="s">
        <v>119</v>
      </c>
      <c r="C59" s="452">
        <f ca="1">'Popis SÚ a nákl.účtů'!B145</f>
        <v>45754</v>
      </c>
      <c r="D59" s="453"/>
      <c r="E59" s="323" t="s">
        <v>258</v>
      </c>
      <c r="F59" s="82"/>
    </row>
    <row r="60" spans="1:6" ht="19.5" customHeight="1" x14ac:dyDescent="0.2">
      <c r="B60" s="83" t="s">
        <v>96</v>
      </c>
      <c r="C60" s="465">
        <f>'Popis SÚ a nákl.účtů'!B146</f>
        <v>0</v>
      </c>
      <c r="D60" s="453"/>
      <c r="E60" s="58"/>
    </row>
    <row r="61" spans="1:6" ht="19.5" customHeight="1" x14ac:dyDescent="0.2">
      <c r="B61" s="83" t="s">
        <v>98</v>
      </c>
      <c r="C61" s="465">
        <f>'Popis SÚ a nákl.účtů'!B147</f>
        <v>0</v>
      </c>
      <c r="D61" s="453"/>
      <c r="E61" s="58"/>
    </row>
    <row r="62" spans="1:6" ht="19.5" customHeight="1" x14ac:dyDescent="0.2">
      <c r="B62" s="83" t="s">
        <v>99</v>
      </c>
      <c r="C62" s="465">
        <f>'Popis SÚ a nákl.účtů'!B148</f>
        <v>0</v>
      </c>
      <c r="D62" s="453"/>
      <c r="E62" s="323" t="s">
        <v>258</v>
      </c>
      <c r="F62" s="82"/>
    </row>
  </sheetData>
  <mergeCells count="22">
    <mergeCell ref="C62:D62"/>
    <mergeCell ref="A53:E53"/>
    <mergeCell ref="A57:E57"/>
    <mergeCell ref="C59:D59"/>
    <mergeCell ref="C60:D60"/>
    <mergeCell ref="C61:D61"/>
    <mergeCell ref="A54:E54"/>
    <mergeCell ref="A26:E26"/>
    <mergeCell ref="A27:E27"/>
    <mergeCell ref="A30:E30"/>
    <mergeCell ref="A1:F1"/>
    <mergeCell ref="B3:F3"/>
    <mergeCell ref="B34:C34"/>
    <mergeCell ref="B11:C11"/>
    <mergeCell ref="D11:E11"/>
    <mergeCell ref="B7:C7"/>
    <mergeCell ref="B8:C8"/>
    <mergeCell ref="B9:C9"/>
    <mergeCell ref="B35:C35"/>
    <mergeCell ref="B36:C36"/>
    <mergeCell ref="B38:C38"/>
    <mergeCell ref="D38:E38"/>
  </mergeCells>
  <phoneticPr fontId="2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Popis SÚ a nákl.účtů</vt:lpstr>
      <vt:lpstr>Transfery</vt:lpstr>
      <vt:lpstr>Transferové odpisy</vt:lpstr>
      <vt:lpstr>Rozdělení HV</vt:lpstr>
      <vt:lpstr>022 Soubory majetku</vt:lpstr>
      <vt:lpstr>Energie</vt:lpstr>
      <vt:lpstr>'Transferové odpisy'!Názvy_tisku</vt:lpstr>
      <vt:lpstr>Transfery!Názvy_tisku</vt:lpstr>
      <vt:lpstr>'Popis SÚ a nákl.účtů'!Oblast_tisku</vt:lpstr>
      <vt:lpstr>Transfery!Oblast_tisku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machovap</dc:creator>
  <cp:lastModifiedBy>Trpkošová Eva</cp:lastModifiedBy>
  <cp:lastPrinted>2025-04-07T11:06:18Z</cp:lastPrinted>
  <dcterms:created xsi:type="dcterms:W3CDTF">2011-11-14T09:06:15Z</dcterms:created>
  <dcterms:modified xsi:type="dcterms:W3CDTF">2025-04-07T11:15:44Z</dcterms:modified>
</cp:coreProperties>
</file>